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63" documentId="13_ncr:1_{F6CB121F-512D-4AA6-A0C1-0FB36C537598}" xr6:coauthVersionLast="47" xr6:coauthVersionMax="47" xr10:uidLastSave="{9AFCC5CC-C0A0-42F0-B483-83C63796C85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<sst xmlns="http://schemas.openxmlformats.org/spreadsheetml/2006/main" count="180322" uniqueCount="39141">
  <si>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</si>
  <si>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</si>
  <si>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</si>
  <si>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</si>
  <si>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</si>
  <si>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</si>
  <si>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</si>
  <si>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</si>
  <si>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</si>
  <si>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</si>
  <si>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</si>
  <si>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</si>
  <si>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</si>
  <si>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</si>
  <si>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</si>
  <si>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</si>
  <si>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</si>
  <si>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</si>
  <si>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</si>
  <si>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</si>
  <si>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</si>
  <si>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</si>
  <si>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</si>
  <si>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</si>
  <si>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</si>
  <si>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</si>
  <si>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</si>
  <si>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</si>
  <si>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</si>
  <si>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</si>
  <si>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</si>
  <si>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</si>
  <si>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</si>
  <si>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</si>
  <si>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</si>
  <si>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</si>
  <si>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</si>
  <si>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</si>
  <si>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</si>
  <si>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</si>
  <si>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</si>
  <si>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</si>
  <si>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</si>
  <si>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</si>
  <si>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</si>
  <si>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</si>
  <si>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</si>
  <si>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</si>
  <si>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</si>
  <si>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</si>
  <si>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</si>
  <si>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</si>
  <si>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</si>
  <si>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</si>
  <si>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</si>
  <si>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</si>
  <si>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</si>
  <si>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</si>
  <si>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</si>
  <si>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</si>
  <si>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</si>
  <si>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</si>
  <si>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</si>
  <si>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</si>
  <si>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</si>
  <si>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</si>
  <si>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</si>
  <si>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</si>
  <si>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</si>
  <si>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</si>
  <si>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</si>
  <si>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</si>
  <si>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</si>
  <si>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</si>
  <si>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</si>
  <si>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</si>
  <si>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</si>
  <si>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</si>
  <si>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</si>
  <si>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</si>
  <si>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</si>
  <si>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</si>
  <si>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</si>
  <si>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</si>
  <si>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</si>
  <si>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</si>
  <si>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</si>
  <si>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</si>
  <si>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</si>
  <si>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</si>
  <si>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</si>
  <si>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</si>
  <si>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</si>
  <si>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</si>
  <si>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</si>
  <si>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</si>
  <si>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</si>
  <si>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</si>
  <si>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</si>
  <si>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</si>
  <si>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</si>
  <si>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</si>
  <si>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</si>
  <si>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</si>
  <si>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</si>
  <si>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</si>
  <si>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</si>
  <si>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</si>
  <si>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</si>
  <si>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</si>
  <si>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</si>
  <si>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</si>
  <si>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</si>
  <si>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</si>
  <si>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</si>
  <si>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</si>
  <si>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</si>
  <si>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</si>
  <si>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</si>
  <si>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</si>
  <si>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</si>
  <si>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</si>
  <si>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</si>
  <si>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</si>
  <si>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</si>
  <si>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</si>
  <si>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</si>
  <si>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</si>
  <si>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</si>
  <si>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</si>
  <si>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</si>
  <si>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</si>
  <si>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</si>
  <si>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</si>
  <si>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</si>
  <si>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</si>
  <si>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</si>
  <si>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</si>
  <si>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</si>
  <si>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</si>
  <si>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</si>
  <si>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</si>
  <si>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</si>
  <si>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</si>
  <si>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</si>
  <si>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</si>
  <si>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</si>
  <si>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</si>
  <si>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</si>
  <si>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</si>
  <si>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</si>
  <si>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</si>
  <si>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</si>
  <si>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</si>
  <si>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</si>
  <si>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</si>
  <si>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</si>
  <si>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</si>
  <si>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</si>
  <si>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</si>
  <si>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</si>
  <si>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</si>
  <si>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</si>
  <si>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</si>
  <si>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</si>
  <si>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</si>
  <si>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</si>
  <si>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</si>
  <si>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</si>
  <si>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</si>
  <si>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</si>
  <si>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</si>
  <si>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</si>
  <si>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</si>
  <si>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</si>
  <si>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</si>
  <si>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</si>
  <si>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</si>
  <si>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</si>
  <si>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</si>
  <si>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</si>
  <si>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</si>
  <si>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</si>
  <si>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</si>
  <si>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</si>
  <si>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</si>
  <si>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</si>
  <si>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</si>
  <si>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</si>
  <si>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</si>
  <si>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</si>
  <si>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</si>
  <si>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</si>
  <si>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</si>
  <si>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</si>
  <si>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</si>
  <si>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</si>
  <si>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</si>
  <si>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</si>
  <si>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</si>
  <si>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</si>
  <si>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</si>
  <si>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</si>
  <si>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</si>
  <si>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</si>
  <si>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</si>
  <si>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</si>
  <si>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</si>
  <si>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</si>
  <si>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</si>
  <si>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</si>
  <si>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</si>
  <si>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</si>
  <si>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</si>
  <si>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</si>
  <si>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</si>
  <si>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</si>
  <si>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</si>
  <si>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</si>
  <si>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</si>
  <si>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</si>
  <si>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</si>
  <si>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</si>
  <si>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</si>
  <si>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</si>
  <si>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</si>
  <si>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</si>
  <si>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</si>
  <si>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</si>
  <si>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</si>
  <si>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</si>
  <si>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</si>
  <si>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</si>
  <si>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</si>
  <si>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</si>
  <si>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</si>
  <si>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</si>
  <si>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</si>
  <si>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</si>
  <si>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</si>
  <si>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</si>
  <si>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</si>
  <si>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</si>
  <si>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</si>
  <si>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</si>
  <si>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</si>
  <si>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</si>
  <si>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</si>
  <si>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</si>
  <si>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</si>
  <si>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</si>
  <si>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</si>
  <si>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</si>
  <si>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</si>
  <si>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</si>
  <si>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</si>
  <si>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</si>
  <si>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</si>
  <si>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</si>
  <si>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</si>
  <si>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</si>
  <si>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</si>
  <si>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</si>
  <si>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</si>
  <si>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</si>
  <si>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</si>
  <si>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</si>
  <si>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</si>
  <si>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</si>
  <si>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</si>
  <si>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</si>
  <si>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</si>
  <si>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</si>
  <si>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</si>
  <si>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</si>
  <si>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</si>
  <si>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</si>
  <si>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</si>
  <si>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</si>
  <si>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</si>
  <si>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</si>
  <si>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</si>
  <si>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</si>
  <si>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</si>
  <si>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</si>
  <si>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</si>
  <si>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</si>
  <si>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</si>
  <si>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</si>
  <si>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</si>
  <si>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</si>
  <si>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</si>
  <si>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</si>
  <si>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</si>
  <si>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</si>
  <si>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</si>
  <si>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</si>
  <si>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</si>
  <si>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</si>
  <si>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</si>
  <si>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</si>
  <si>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</si>
  <si>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</si>
  <si>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</si>
  <si>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</si>
  <si>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</si>
  <si>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</si>
  <si>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</si>
  <si>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</si>
  <si>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</si>
  <si>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</si>
  <si>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</si>
  <si>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</si>
  <si>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</si>
  <si>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</si>
  <si>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</si>
  <si>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</si>
  <si>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</si>
  <si>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</si>
  <si>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</si>
  <si>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</si>
  <si>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</si>
  <si>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</si>
  <si>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</si>
  <si>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</si>
  <si>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</si>
  <si>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</si>
  <si>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</si>
  <si>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</si>
  <si>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</si>
  <si>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</si>
  <si>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</si>
  <si>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</si>
  <si>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</si>
  <si>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</si>
  <si>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</si>
  <si>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</si>
  <si>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</si>
  <si>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</si>
  <si>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</si>
  <si>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</si>
  <si>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</si>
  <si>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</si>
  <si>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</si>
  <si>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</si>
  <si>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</si>
  <si>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</si>
  <si>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</si>
  <si>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</si>
  <si>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</si>
  <si>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</si>
  <si>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</si>
  <si>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</si>
  <si>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</si>
  <si>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</si>
  <si>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</si>
  <si>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</si>
  <si>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</si>
  <si>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</si>
  <si>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</si>
  <si>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</si>
  <si>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</si>
  <si>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</si>
  <si>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</si>
  <si>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</si>
  <si>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</si>
  <si>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</si>
  <si>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</si>
  <si>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</si>
  <si>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</si>
  <si>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</si>
  <si>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</si>
  <si>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</si>
  <si>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</si>
  <si>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</si>
  <si>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</si>
  <si>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</si>
  <si>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</si>
  <si>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</si>
  <si>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</si>
  <si>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</si>
  <si>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</si>
  <si>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</si>
  <si>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</si>
  <si>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</si>
  <si>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</si>
  <si>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</si>
  <si>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</si>
  <si>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</si>
  <si>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</si>
  <si>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</si>
  <si>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</si>
  <si>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</si>
  <si>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</si>
  <si>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</si>
  <si>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</si>
  <si>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</si>
  <si>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</si>
  <si>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</si>
  <si>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</si>
  <si>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</si>
  <si>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</si>
  <si>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</si>
  <si>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</si>
  <si>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</si>
  <si>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</si>
  <si>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</si>
  <si>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</si>
  <si>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</si>
  <si>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</si>
  <si>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</si>
  <si>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</si>
  <si>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</si>
  <si>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</si>
  <si>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</si>
  <si>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</si>
  <si>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</si>
  <si>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</si>
  <si>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</si>
  <si>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</si>
  <si>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</si>
  <si>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</si>
  <si>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</si>
  <si>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</si>
  <si>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</si>
  <si>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</si>
  <si>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</si>
  <si>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</si>
  <si>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</si>
  <si>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</si>
  <si>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</si>
  <si>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</si>
  <si>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</si>
  <si>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</si>
  <si>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</si>
  <si>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</si>
  <si>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</si>
  <si>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</si>
  <si>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</si>
  <si>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</si>
  <si>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</si>
  <si>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</si>
  <si>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</si>
  <si>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</si>
  <si>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</si>
  <si>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</si>
  <si>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</si>
  <si>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</si>
  <si>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</si>
  <si>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</si>
  <si>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</si>
  <si>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</si>
  <si>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</si>
  <si>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</si>
  <si>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</si>
  <si>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</si>
  <si>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</si>
  <si>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</si>
  <si>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</si>
  <si>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</si>
  <si>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</si>
  <si>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</si>
  <si>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</si>
  <si>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</si>
  <si>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</si>
  <si>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</si>
  <si>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</si>
  <si>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</si>
  <si>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</si>
  <si>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</si>
  <si>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</si>
  <si>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</si>
  <si>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</si>
  <si>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</si>
  <si>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</si>
  <si>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</si>
  <si>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</si>
  <si>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</si>
  <si>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</si>
  <si>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</si>
  <si>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</si>
  <si>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</si>
  <si>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</si>
  <si>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</si>
  <si>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</si>
  <si>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</si>
  <si>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</si>
  <si>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</si>
  <si>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</si>
  <si>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</si>
  <si>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</si>
  <si>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</si>
  <si>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</si>
  <si>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</si>
  <si>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</si>
  <si>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</si>
  <si>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</si>
  <si>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</si>
  <si>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</si>
  <si>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</si>
  <si>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</si>
  <si>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</si>
  <si>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</si>
  <si>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</si>
  <si>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</si>
  <si>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</si>
  <si>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</si>
  <si>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</si>
  <si>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</si>
  <si>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</si>
  <si>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</si>
  <si>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</si>
  <si>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</si>
  <si>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</si>
  <si>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</si>
  <si>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</si>
  <si>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</si>
  <si>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</si>
  <si>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</si>
  <si>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</si>
  <si>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</si>
  <si>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</si>
  <si>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</si>
  <si>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</si>
  <si>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</si>
  <si>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</si>
  <si>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</si>
  <si>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</si>
  <si>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</si>
  <si>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</si>
  <si>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</si>
  <si>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</si>
  <si>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</si>
  <si>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</si>
  <si>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</si>
  <si>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</si>
  <si>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</si>
  <si>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</si>
  <si>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</si>
  <si>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</si>
  <si>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</si>
  <si>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</si>
  <si>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</si>
  <si>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</si>
  <si>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</si>
  <si>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</si>
  <si>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</si>
  <si>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</si>
  <si>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</si>
  <si>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</si>
  <si>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</si>
  <si>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</si>
  <si>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</si>
  <si>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</si>
  <si>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</si>
  <si>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</si>
  <si>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</si>
  <si>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</si>
  <si>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</si>
  <si>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</si>
  <si>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</si>
  <si>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</si>
  <si>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</si>
  <si>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</si>
  <si>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</si>
  <si>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</si>
  <si>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</si>
  <si>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</si>
  <si>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</si>
  <si>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</si>
  <si>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</si>
  <si>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</si>
  <si>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</si>
  <si>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</si>
  <si>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</si>
  <si>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</si>
  <si>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</si>
  <si>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</si>
  <si>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</si>
  <si>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</si>
  <si>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</si>
  <si>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</si>
  <si>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</si>
  <si>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</si>
  <si>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</si>
  <si>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</si>
  <si>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</si>
  <si>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</si>
  <si>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</si>
  <si>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</si>
  <si>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</si>
  <si>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</si>
  <si>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</si>
  <si>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</si>
  <si>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</si>
  <si>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</si>
  <si>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</si>
  <si>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</si>
  <si>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</si>
  <si>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</si>
  <si>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</si>
  <si>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</si>
  <si>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</si>
  <si>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</si>
  <si>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</si>
  <si>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</si>
  <si>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</si>
  <si>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</si>
  <si>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</si>
  <si>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</si>
  <si>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</si>
  <si>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</si>
  <si>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</si>
  <si>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</si>
  <si>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</si>
  <si>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</si>
  <si>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</si>
  <si>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</si>
  <si>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</si>
  <si>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</si>
  <si>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</si>
  <si>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</si>
  <si>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</si>
  <si>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</si>
  <si>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</si>
  <si>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</si>
  <si>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</si>
  <si>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</si>
  <si>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</si>
  <si>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</si>
  <si>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</si>
  <si>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</si>
  <si>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</si>
  <si>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</si>
  <si>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</si>
  <si>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</si>
  <si>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</si>
  <si>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</si>
  <si>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</si>
  <si>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</si>
  <si>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</si>
  <si>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</si>
  <si>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</si>
  <si>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</si>
  <si>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</si>
  <si>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</si>
  <si>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</si>
  <si>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</si>
  <si>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</si>
  <si>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</si>
  <si>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</si>
  <si>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</si>
  <si>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</si>
  <si>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</si>
  <si>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</si>
  <si>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</si>
  <si>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</si>
  <si>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</si>
  <si>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</si>
  <si>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</si>
  <si>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</si>
  <si>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</si>
  <si>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</si>
  <si>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</si>
  <si>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</si>
  <si>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</si>
  <si>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</si>
  <si>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</si>
  <si>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</si>
  <si>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</si>
  <si>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</si>
  <si>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</si>
  <si>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</si>
  <si>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</si>
  <si>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</si>
  <si>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</si>
  <si>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</si>
  <si>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</si>
  <si>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</si>
  <si>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</si>
  <si>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</si>
  <si>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</si>
  <si>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</si>
  <si>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</si>
  <si>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</si>
  <si>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</si>
  <si>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</si>
  <si>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</si>
  <si>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</si>
  <si>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</si>
  <si>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</si>
  <si>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</si>
  <si>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</si>
  <si>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</si>
  <si>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</si>
  <si>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</si>
  <si>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</si>
  <si>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</si>
  <si>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</si>
  <si>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</si>
  <si>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</si>
  <si>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</si>
  <si>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</si>
  <si>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</si>
  <si>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</si>
  <si>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</si>
  <si>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</si>
  <si>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</si>
  <si>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</si>
  <si>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</si>
  <si>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</si>
  <si>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</si>
  <si>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</si>
  <si>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</si>
  <si>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</si>
  <si>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</si>
  <si>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</si>
  <si>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</si>
  <si>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</si>
  <si>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</si>
  <si>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</si>
  <si>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</si>
  <si>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</si>
  <si>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</si>
  <si>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</si>
  <si>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</si>
  <si>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</si>
  <si>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</si>
  <si>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</si>
  <si>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</si>
  <si>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</si>
  <si>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</si>
  <si>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</si>
  <si>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</si>
  <si>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</si>
  <si>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</si>
  <si>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</si>
  <si>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</si>
  <si>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</si>
  <si>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</si>
  <si>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</si>
  <si>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</si>
  <si>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</si>
  <si>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</si>
  <si>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</si>
  <si>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</si>
  <si>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</si>
  <si>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</si>
  <si>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</si>
  <si>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</si>
  <si>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</si>
  <si>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</si>
  <si>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</si>
  <si>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</si>
  <si>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</si>
  <si>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</si>
  <si>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</si>
  <si>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</si>
  <si>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</si>
  <si>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</si>
  <si>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</si>
  <si>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</si>
  <si>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</si>
  <si>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</si>
  <si>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</si>
  <si>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</si>
  <si>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</si>
  <si>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</si>
  <si>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</si>
  <si>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</si>
  <si>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</si>
  <si>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</si>
  <si>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</si>
  <si>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</si>
  <si>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</si>
  <si>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</si>
  <si>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</si>
  <si>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</si>
  <si>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</si>
  <si>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</si>
  <si>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</si>
  <si>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</si>
  <si>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</si>
  <si>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</si>
  <si>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</si>
  <si>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</si>
  <si>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</si>
  <si>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</si>
  <si>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</si>
  <si>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</si>
  <si>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</si>
  <si>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</si>
  <si>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</si>
  <si>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</si>
  <si>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</si>
  <si>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</si>
  <si>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</si>
  <si>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</si>
  <si>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</si>
  <si>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</si>
  <si>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</si>
  <si>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</si>
  <si>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</si>
  <si>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</si>
  <si>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</si>
  <si>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</si>
  <si>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</si>
  <si>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</si>
  <si>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</si>
  <si>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</si>
  <si>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</si>
  <si>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</si>
  <si>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</si>
  <si>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</si>
  <si>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</si>
  <si>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</si>
  <si>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</si>
  <si>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</si>
  <si>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</si>
  <si>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</si>
  <si>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</si>
  <si>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</si>
  <si>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</si>
  <si>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</si>
  <si>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</si>
  <si>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</si>
  <si>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</si>
  <si>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</si>
  <si>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</si>
  <si>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</si>
  <si>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</si>
  <si>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</si>
  <si>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</si>
  <si>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</si>
  <si>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</si>
  <si>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</si>
  <si>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</si>
  <si>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</si>
  <si>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</si>
  <si>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</si>
  <si>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</si>
  <si>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</si>
  <si>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</si>
  <si>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</si>
  <si>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</si>
  <si>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</si>
  <si>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</si>
  <si>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</si>
  <si>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</si>
  <si>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</si>
  <si>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</si>
  <si>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</si>
  <si>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</si>
  <si>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</si>
  <si>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</si>
  <si>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</si>
  <si>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</si>
  <si>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</si>
  <si>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</si>
  <si>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</si>
  <si>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</si>
  <si>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</si>
  <si>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</si>
  <si>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</si>
  <si>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</si>
  <si>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</si>
  <si>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</si>
  <si>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</si>
  <si>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</si>
  <si>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</si>
  <si>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</si>
  <si>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</si>
  <si>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</si>
  <si>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</si>
  <si>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</si>
  <si>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</si>
  <si>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</si>
  <si>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</si>
  <si>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</si>
  <si>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</si>
  <si>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</si>
  <si>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</si>
  <si>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</si>
  <si>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</si>
  <si>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</si>
  <si>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</si>
  <si>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</si>
  <si>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</si>
  <si>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</si>
  <si>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</si>
  <si>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</si>
  <si>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</si>
  <si>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</si>
  <si>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</si>
  <si>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</si>
  <si>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</si>
  <si>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</si>
  <si>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</si>
  <si>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</si>
  <si>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</si>
  <si>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</si>
  <si>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</si>
  <si>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</si>
  <si>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</si>
  <si>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</si>
  <si>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</si>
  <si>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</si>
  <si>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</si>
  <si>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</si>
  <si>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</si>
  <si>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</si>
  <si>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</si>
  <si>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</si>
  <si>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</si>
  <si>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</si>
  <si>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</si>
  <si>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</si>
  <si>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</si>
  <si>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</si>
  <si>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</si>
  <si>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</si>
  <si>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</si>
  <si>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</si>
  <si>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</si>
  <si>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</si>
  <si>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</si>
  <si>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</si>
  <si>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</si>
  <si>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</si>
  <si>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</si>
  <si>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</si>
  <si>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</si>
  <si>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</si>
  <si>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</si>
  <si>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</si>
  <si>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</si>
  <si>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</si>
  <si>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</si>
  <si>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</si>
  <si>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</si>
  <si>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</si>
  <si>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</si>
  <si>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</si>
  <si>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</si>
  <si>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</si>
  <si>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</si>
  <si>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</si>
  <si>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</si>
  <si>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</si>
  <si>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</si>
  <si>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</si>
  <si>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</si>
  <si>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</si>
  <si>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</si>
  <si>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</si>
  <si>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</si>
  <si>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</si>
  <si>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</si>
  <si>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</si>
  <si>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</si>
  <si>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</si>
  <si>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</si>
  <si>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</si>
  <si>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</si>
  <si>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</si>
  <si>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</si>
  <si>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</si>
  <si>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</si>
  <si>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</si>
  <si>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</si>
  <si>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</si>
  <si>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</si>
  <si>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</si>
  <si>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</si>
  <si>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</si>
  <si>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</si>
  <si>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</si>
  <si>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</si>
  <si>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</si>
  <si>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</si>
  <si>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</si>
  <si>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</si>
  <si>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</si>
  <si>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</si>
  <si>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</si>
  <si>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</si>
  <si>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</si>
  <si>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</si>
  <si>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</si>
  <si>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</si>
  <si>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</si>
  <si>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</si>
  <si>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</si>
  <si>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</si>
  <si>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</si>
  <si>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</si>
  <si>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</si>
  <si>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</si>
  <si>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</si>
  <si>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</si>
  <si>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</si>
  <si>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</si>
  <si>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</si>
  <si>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</si>
  <si>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</si>
  <si>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</si>
  <si>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</si>
  <si>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</si>
  <si>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</si>
  <si>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</si>
  <si>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</si>
  <si>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</si>
  <si>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</si>
  <si>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</si>
  <si>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</si>
  <si>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</si>
  <si>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</si>
  <si>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</si>
  <si>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</si>
  <si>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</si>
  <si>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</si>
  <si>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</si>
  <si>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</si>
  <si>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</si>
  <si>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</si>
  <si>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</si>
  <si>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</si>
  <si>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</si>
  <si>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</si>
  <si>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</si>
  <si>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</si>
  <si>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</si>
  <si>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</si>
  <si>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</si>
  <si>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</si>
  <si>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</si>
  <si>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</si>
  <si>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</si>
  <si>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</si>
  <si>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</si>
  <si>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</si>
  <si>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</si>
  <si>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</si>
  <si>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</si>
  <si>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</si>
  <si>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</si>
  <si>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</si>
  <si>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</si>
  <si>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</si>
  <si>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</si>
  <si>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</si>
  <si>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</si>
  <si>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</si>
  <si>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</si>
  <si>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</si>
  <si>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</si>
  <si>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</si>
  <si>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</si>
  <si>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</si>
  <si>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</si>
  <si>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</si>
  <si>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</si>
  <si>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</si>
  <si>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</si>
  <si>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</si>
  <si>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</si>
  <si>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</si>
  <si>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</si>
  <si>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</si>
  <si>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</si>
  <si>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</si>
  <si>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</si>
  <si>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</si>
  <si>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</si>
  <si>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</si>
  <si>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</si>
  <si>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</si>
  <si>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</si>
  <si>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</si>
  <si>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</si>
  <si>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</si>
  <si>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</si>
  <si>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</si>
  <si>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</si>
  <si>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</si>
  <si>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</si>
  <si>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</si>
  <si>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</si>
  <si>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</si>
  <si>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</si>
  <si>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</si>
  <si>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</si>
  <si>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</si>
  <si>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</si>
  <si>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</si>
  <si>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</si>
  <si>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</si>
  <si>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</si>
  <si>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</si>
  <si>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</si>
  <si>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</si>
  <si>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</si>
  <si>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</si>
  <si>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</si>
  <si>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</si>
  <si>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</si>
  <si>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</si>
  <si>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</si>
  <si>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</si>
  <si>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</si>
  <si>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</si>
  <si>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</si>
  <si>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</si>
  <si>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</si>
  <si>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</si>
  <si>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</si>
  <si>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</si>
  <si>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</si>
  <si>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</si>
  <si>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</si>
  <si>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</si>
  <si>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</si>
  <si>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</si>
  <si>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</si>
  <si>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</si>
  <si>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</si>
  <si>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</si>
  <si>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</si>
  <si>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</si>
  <si>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</si>
  <si>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</si>
  <si>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</si>
  <si>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</si>
  <si>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</si>
  <si>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</si>
  <si>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</si>
  <si>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</si>
  <si>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</si>
  <si>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</si>
  <si>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</si>
  <si>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</si>
  <si>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</si>
  <si>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</si>
  <si>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</si>
  <si>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</si>
  <si>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</si>
  <si>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</si>
  <si>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</si>
  <si>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</si>
  <si>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</si>
  <si>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</si>
  <si>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</si>
  <si>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</si>
  <si>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</si>
  <si>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</si>
  <si>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</si>
  <si>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</si>
  <si>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</si>
  <si>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</si>
  <si>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</si>
  <si>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</si>
  <si>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</si>
  <si>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</si>
  <si>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</si>
  <si>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</si>
  <si>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</si>
  <si>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</si>
  <si>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</si>
  <si>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</si>
  <si>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</si>
  <si>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</si>
  <si>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</si>
  <si>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</si>
  <si>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</si>
  <si>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</si>
  <si>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</si>
  <si>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</si>
  <si>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</si>
  <si>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</si>
  <si>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</si>
  <si>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</si>
  <si>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</si>
  <si>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</si>
  <si>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</si>
  <si>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</si>
  <si>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</si>
  <si>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</si>
  <si>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</si>
  <si>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</si>
  <si>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</si>
  <si>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</si>
  <si>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</si>
  <si>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</si>
  <si>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</si>
  <si>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</si>
  <si>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</si>
  <si>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</si>
  <si>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</si>
  <si>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</si>
  <si>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</si>
  <si>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</si>
  <si>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</si>
  <si>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</si>
  <si>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</si>
  <si>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</si>
  <si>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</si>
  <si>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</si>
  <si>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</si>
  <si>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</si>
  <si>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</si>
  <si>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</si>
  <si>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</si>
  <si>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</si>
  <si>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</si>
  <si>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</si>
  <si>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</si>
  <si>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</si>
  <si>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</si>
  <si>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</si>
  <si>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</si>
  <si>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</si>
  <si>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</si>
  <si>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</si>
  <si>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</si>
  <si>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</si>
  <si>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</si>
  <si>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</si>
  <si>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</si>
  <si>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</si>
  <si>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</si>
  <si>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</si>
  <si>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</si>
  <si>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</si>
  <si>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</si>
  <si>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</si>
  <si>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</si>
  <si>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</si>
  <si>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</si>
  <si>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</si>
  <si>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</si>
  <si>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</si>
  <si>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</si>
  <si>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</si>
  <si>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</si>
  <si>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</si>
  <si>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</si>
  <si>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</si>
  <si>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</si>
  <si>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</si>
  <si>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</si>
  <si>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</si>
  <si>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</si>
  <si>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</si>
  <si>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</si>
  <si>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</si>
  <si>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</si>
  <si>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</si>
  <si>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</si>
  <si>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</si>
  <si>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</si>
  <si>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</si>
  <si>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</si>
  <si>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</si>
  <si>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</si>
  <si>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</si>
  <si>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</si>
  <si>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</si>
  <si>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</si>
  <si>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</si>
  <si>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</si>
  <si>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</si>
  <si>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</si>
  <si>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</si>
  <si>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</si>
  <si>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</si>
  <si>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</si>
  <si>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</si>
  <si>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</si>
  <si>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</si>
  <si>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</si>
  <si>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</si>
  <si>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</si>
  <si>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</si>
  <si>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</si>
  <si>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</si>
  <si>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</si>
  <si>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</si>
  <si>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</si>
  <si>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</si>
  <si>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</si>
  <si>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</si>
  <si>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</si>
  <si>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</si>
  <si>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</si>
  <si>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</si>
  <si>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</si>
  <si>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</si>
  <si>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</si>
  <si>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</si>
  <si>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</si>
  <si>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</si>
  <si>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</si>
  <si>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</si>
  <si>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</si>
  <si>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</si>
  <si>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</si>
  <si>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</si>
  <si>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</si>
  <si>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</si>
  <si>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</si>
  <si>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</si>
  <si>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</si>
  <si>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</si>
  <si>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</si>
  <si>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</si>
  <si>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</si>
  <si>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</si>
  <si>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</si>
  <si>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</si>
  <si>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</si>
  <si>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</si>
  <si>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</si>
  <si>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</si>
  <si>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</si>
  <si>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</si>
  <si>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</si>
  <si>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</si>
  <si>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</si>
  <si>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</si>
  <si>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</si>
  <si>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</si>
  <si>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</si>
  <si>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</si>
  <si>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</si>
  <si>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</si>
  <si>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</si>
  <si>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</si>
  <si>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</si>
  <si>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</si>
  <si>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</si>
  <si>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</si>
  <si>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</si>
  <si>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</si>
  <si>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</si>
  <si>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</si>
  <si>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</si>
  <si>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</si>
  <si>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</si>
  <si>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</si>
  <si>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</si>
  <si>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</si>
  <si>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</si>
  <si>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</si>
  <si>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</si>
  <si>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</si>
  <si>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</si>
  <si>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</si>
  <si>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</si>
  <si>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</si>
  <si>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</si>
  <si>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</si>
  <si>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</si>
  <si>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</si>
  <si>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</si>
  <si>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</si>
  <si>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</si>
  <si>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</si>
  <si>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</si>
  <si>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</si>
  <si>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</si>
  <si>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</si>
  <si>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</si>
  <si>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</si>
  <si>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</si>
  <si>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</si>
  <si>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</si>
  <si>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</si>
  <si>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</si>
  <si>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</si>
  <si>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</si>
  <si>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</si>
  <si>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</si>
  <si>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</si>
  <si>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</si>
  <si>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</si>
  <si>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</si>
  <si>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</si>
  <si>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</si>
  <si>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</si>
  <si>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</si>
  <si>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</si>
  <si>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</si>
  <si>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</si>
  <si>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</si>
  <si>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</si>
  <si>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</si>
  <si>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</si>
  <si>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</si>
  <si>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</si>
  <si>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</si>
  <si>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</si>
  <si>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</si>
  <si>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</si>
  <si>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</si>
  <si>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</si>
  <si>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</si>
  <si>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</si>
  <si>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</si>
  <si>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</si>
  <si>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</si>
  <si>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</si>
  <si>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</si>
  <si>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</si>
  <si>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</si>
  <si>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</si>
  <si>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</si>
  <si>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</si>
  <si>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</si>
  <si>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</si>
  <si>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</si>
  <si>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</si>
  <si>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</si>
  <si>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</si>
  <si>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</si>
  <si>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</si>
  <si>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</si>
  <si>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</si>
  <si>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</si>
  <si>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</si>
  <si>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</si>
  <si>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</si>
  <si>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</si>
  <si>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</si>
  <si>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</si>
  <si>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</si>
  <si>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</si>
  <si>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</si>
  <si>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</si>
  <si>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</si>
  <si>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</si>
  <si>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</si>
  <si>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</si>
  <si>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</si>
  <si>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</si>
  <si>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</si>
  <si>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</si>
  <si>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</si>
  <si>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</si>
  <si>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</si>
  <si>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</si>
  <si>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</si>
  <si>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</si>
  <si>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</si>
  <si>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</si>
  <si>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</si>
  <si>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</si>
  <si>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</si>
  <si>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</si>
  <si>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</si>
  <si>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</si>
  <si>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</si>
  <si>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</si>
  <si>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</si>
  <si>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</si>
  <si>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</si>
  <si>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</si>
  <si>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</si>
  <si>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</si>
  <si>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</si>
  <si>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</si>
  <si>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</si>
  <si>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</si>
  <si>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</si>
  <si>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</si>
  <si>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</si>
  <si>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</si>
  <si>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</si>
  <si>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</si>
  <si>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</si>
  <si>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</si>
  <si>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</si>
  <si>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</si>
  <si>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</si>
  <si>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</si>
  <si>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</si>
  <si>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</si>
  <si>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</si>
  <si>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</si>
  <si>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</si>
  <si>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</si>
  <si>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</si>
  <si>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</si>
  <si>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</si>
  <si>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</si>
  <si>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</si>
  <si>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</si>
  <si>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</si>
  <si>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</si>
  <si>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</si>
  <si>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</si>
  <si>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</si>
  <si>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</si>
  <si>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</si>
  <si>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</si>
  <si>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</si>
  <si>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</si>
  <si>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</si>
  <si>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</si>
  <si>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</si>
  <si>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</si>
  <si>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</si>
  <si>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</si>
  <si>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</si>
  <si>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</si>
  <si>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</si>
  <si>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</si>
  <si>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</si>
  <si>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</si>
  <si>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</si>
  <si>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</si>
  <si>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</si>
  <si>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</si>
  <si>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</si>
  <si>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</si>
  <si>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</si>
  <si>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</si>
  <si>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</si>
  <si>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</si>
  <si>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</si>
  <si>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</si>
  <si>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</si>
  <si>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</si>
  <si>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</si>
  <si>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</si>
  <si>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</si>
  <si>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</si>
  <si>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</si>
  <si>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</si>
  <si>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</si>
  <si>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</si>
  <si>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</si>
  <si>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</si>
  <si>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</si>
  <si>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</si>
  <si>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</si>
  <si>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</si>
  <si>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</si>
  <si>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</si>
  <si>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</si>
  <si>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</si>
  <si>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</si>
  <si>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</si>
  <si>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</si>
  <si>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</si>
  <si>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</si>
  <si>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</si>
  <si>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</si>
  <si>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</si>
  <si>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</si>
  <si>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</si>
  <si>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</si>
  <si>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</si>
  <si>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</si>
  <si>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</si>
  <si>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</si>
  <si>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</si>
  <si>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</si>
  <si>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</si>
  <si>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</si>
  <si>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</si>
  <si>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</si>
  <si>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</si>
  <si>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</si>
  <si>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</si>
  <si>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</si>
  <si>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</si>
  <si>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</si>
  <si>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</si>
  <si>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</si>
  <si>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</si>
  <si>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</si>
  <si>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</si>
  <si>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</si>
  <si>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</si>
  <si>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</si>
  <si>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</si>
  <si>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</si>
  <si>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</si>
  <si>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</si>
  <si>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</si>
  <si>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</si>
  <si>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</si>
  <si>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</si>
  <si>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</si>
  <si>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</si>
  <si>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</si>
  <si>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</si>
  <si>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</si>
  <si>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</si>
  <si>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</si>
  <si>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</si>
  <si>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</si>
  <si>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</si>
  <si>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</si>
  <si>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</si>
  <si>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</si>
  <si>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</si>
  <si>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</si>
  <si>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</si>
  <si>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</si>
  <si>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</si>
  <si>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</si>
  <si>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</si>
  <si>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</si>
  <si>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</si>
  <si>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</si>
  <si>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</si>
  <si>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</si>
  <si>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</si>
  <si>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</si>
  <si>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</si>
  <si>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</si>
  <si>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</si>
  <si>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</si>
  <si>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</si>
  <si>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</si>
  <si>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</si>
  <si>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</si>
  <si>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</si>
  <si>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</si>
  <si>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</si>
  <si>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</si>
  <si>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</si>
  <si>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</si>
  <si>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</si>
  <si>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</si>
  <si>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</si>
  <si>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</si>
  <si>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</si>
  <si>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</si>
  <si>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</si>
  <si>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</si>
  <si>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</si>
  <si>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</si>
  <si>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</si>
  <si>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</si>
  <si>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</si>
  <si>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</si>
  <si>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</si>
  <si>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</si>
  <si>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</si>
  <si>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</si>
  <si>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</si>
  <si>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</si>
  <si>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</si>
  <si>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</si>
  <si>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</si>
  <si>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</si>
  <si>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</si>
  <si>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</si>
  <si>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</si>
  <si>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</si>
  <si>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</si>
  <si>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</si>
  <si>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</si>
  <si>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</si>
  <si>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</si>
  <si>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</si>
  <si>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</si>
  <si>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</si>
  <si>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</si>
  <si>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</si>
  <si>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</si>
  <si>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</si>
  <si>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</si>
  <si>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</si>
  <si>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</si>
  <si>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</si>
  <si>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</si>
  <si>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</si>
  <si>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</si>
  <si>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</si>
  <si>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</si>
  <si>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</si>
  <si>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</si>
  <si>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</si>
  <si>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</si>
  <si>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</si>
  <si>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</si>
  <si>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</si>
  <si>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</si>
  <si>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</si>
  <si>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</si>
  <si>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</si>
  <si>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</si>
  <si>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</si>
  <si>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</si>
  <si>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</si>
  <si>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</si>
  <si>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</si>
  <si>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</si>
  <si>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</si>
  <si>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</si>
  <si>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</si>
  <si>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</si>
  <si>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</si>
  <si>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</si>
  <si>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</si>
  <si>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</si>
  <si>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</si>
  <si>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</si>
  <si>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</si>
  <si>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</si>
  <si>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</si>
  <si>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</si>
  <si>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</si>
  <si>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</si>
  <si>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</si>
  <si>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</si>
  <si>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</si>
  <si>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</si>
  <si>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</si>
  <si>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</si>
  <si>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</si>
  <si>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</si>
  <si>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</si>
  <si>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</si>
  <si>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</si>
  <si>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</si>
  <si>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</si>
  <si>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</si>
  <si>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</si>
  <si>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</si>
  <si>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</si>
  <si>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</si>
  <si>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</si>
  <si>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</si>
  <si>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</si>
  <si>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</si>
  <si>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</si>
  <si>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</si>
  <si>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</si>
  <si>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</si>
  <si>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</si>
  <si>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</si>
  <si>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</si>
  <si>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</si>
  <si>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</si>
  <si>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</si>
  <si>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</si>
  <si>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</si>
  <si>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</si>
  <si>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</si>
  <si>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</si>
  <si>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</si>
  <si>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</si>
  <si>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</si>
  <si>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</si>
  <si>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</si>
  <si>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</si>
  <si>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</si>
  <si>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</si>
  <si>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</si>
  <si>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</si>
  <si>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</si>
  <si>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</si>
  <si>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</si>
  <si>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</si>
  <si>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</si>
  <si>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</si>
  <si>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</si>
  <si>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</si>
  <si>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</si>
  <si>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</si>
  <si>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</si>
  <si>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</si>
  <si>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</si>
  <si>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</si>
  <si>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</si>
  <si>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</si>
  <si>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</si>
  <si>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</si>
  <si>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</si>
  <si>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</si>
  <si>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</si>
  <si>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</si>
  <si>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</si>
  <si>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</si>
  <si>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</si>
  <si>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</si>
  <si>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</si>
  <si>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</si>
  <si>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</si>
  <si>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</si>
  <si>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</si>
  <si>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</si>
  <si>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</si>
  <si>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</si>
  <si>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</si>
  <si>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</si>
  <si>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</si>
  <si>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</si>
  <si>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</si>
  <si>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</si>
  <si>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</si>
  <si>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</si>
  <si>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</si>
  <si>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</si>
  <si>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</si>
  <si>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</si>
  <si>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</si>
  <si>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</si>
  <si>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</si>
  <si>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</si>
  <si>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</si>
  <si>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</si>
  <si>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</si>
  <si>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</si>
  <si>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</si>
  <si>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</si>
  <si>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</si>
  <si>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</si>
  <si>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</si>
  <si>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</si>
  <si>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</si>
  <si>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</si>
  <si>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</si>
  <si>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</si>
  <si>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</si>
  <si>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</si>
  <si>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</si>
  <si>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</si>
  <si>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</si>
  <si>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</si>
  <si>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</si>
  <si>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</si>
  <si>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</si>
  <si>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</si>
  <si>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</si>
  <si>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</si>
  <si>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</si>
  <si>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</si>
  <si>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</si>
  <si>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</si>
  <si>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</si>
  <si>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</si>
  <si>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</si>
  <si>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</si>
  <si>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</si>
  <si>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</si>
  <si>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</si>
  <si>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</si>
  <si>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</si>
  <si>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</si>
  <si>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</si>
  <si>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</si>
  <si>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</si>
  <si>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</si>
  <si>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</si>
  <si>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</si>
  <si>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</si>
  <si>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</si>
  <si>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</si>
  <si>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</si>
  <si>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</si>
  <si>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</si>
  <si>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</si>
  <si>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</si>
  <si>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</si>
  <si>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</si>
  <si>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</si>
  <si>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</si>
  <si>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</si>
  <si>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</si>
  <si>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</si>
  <si>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</si>
  <si>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</si>
  <si>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</si>
  <si>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</si>
  <si>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</si>
  <si>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</si>
  <si>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</si>
  <si>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</si>
  <si>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</si>
  <si>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</si>
  <si>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</si>
  <si>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</si>
  <si>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</si>
  <si>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</si>
  <si>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</si>
  <si>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</si>
  <si>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</si>
  <si>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</si>
  <si>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</si>
  <si>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</si>
  <si>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</si>
  <si>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</si>
  <si>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</si>
  <si>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</si>
  <si>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</si>
  <si>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</si>
  <si>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</si>
  <si>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</si>
  <si>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</si>
  <si>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</si>
  <si>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</si>
  <si>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</si>
  <si>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</si>
  <si>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</si>
  <si>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</si>
  <si>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</si>
  <si>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</si>
  <si>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</si>
  <si>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</si>
  <si>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</si>
  <si>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</si>
  <si>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</si>
  <si>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</si>
  <si>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</si>
  <si>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</si>
  <si>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</si>
  <si>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</si>
  <si>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</si>
  <si>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</si>
  <si>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</si>
  <si>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</si>
  <si>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</si>
  <si>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</si>
  <si>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</si>
  <si>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</si>
  <si>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</si>
  <si>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</si>
  <si>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</si>
  <si>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</si>
  <si>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</si>
  <si>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</si>
  <si>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</si>
  <si>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</si>
  <si>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</si>
  <si>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</si>
  <si>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</si>
  <si>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</si>
  <si>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</si>
  <si>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</si>
  <si>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</si>
  <si>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</si>
  <si>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</si>
  <si>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</si>
  <si>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</si>
  <si>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</si>
  <si>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</si>
  <si>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</si>
  <si>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</si>
  <si>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</si>
  <si>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</si>
  <si>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</si>
  <si>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</si>
  <si>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</si>
  <si>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</si>
  <si>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</si>
  <si>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</si>
  <si>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</si>
  <si>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</si>
  <si>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</si>
  <si>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</si>
  <si>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</si>
  <si>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</si>
  <si>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</si>
  <si>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</si>
  <si>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</si>
  <si>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</si>
  <si>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</si>
  <si>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</si>
  <si>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</si>
  <si>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</si>
  <si>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</si>
  <si>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</si>
  <si>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</si>
  <si>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</si>
  <si>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</si>
  <si>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</si>
  <si>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</si>
  <si>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</si>
  <si>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</si>
  <si>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</si>
  <si>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</si>
  <si>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</si>
  <si>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</si>
  <si>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</si>
  <si>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</si>
  <si>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</si>
  <si>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</si>
  <si>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</si>
  <si>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</si>
  <si>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</si>
  <si>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</si>
  <si>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</si>
  <si>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</si>
  <si>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</si>
  <si>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</si>
  <si>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</si>
  <si>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</si>
  <si>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</si>
  <si>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</si>
  <si>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</si>
  <si>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</si>
  <si>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</si>
  <si>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</si>
  <si>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</si>
  <si>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</si>
  <si>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</si>
  <si>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</si>
  <si>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</si>
  <si>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</si>
  <si>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</si>
  <si>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</si>
  <si>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</si>
  <si>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</si>
  <si>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</si>
  <si>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</si>
  <si>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</si>
  <si>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</si>
  <si>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</si>
  <si>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</si>
  <si>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</si>
  <si>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</si>
  <si>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</si>
  <si>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</si>
  <si>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</si>
  <si>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</si>
  <si>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</si>
  <si>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</si>
  <si>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</si>
  <si>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</si>
  <si>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</si>
  <si>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</si>
  <si>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</si>
  <si>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</si>
  <si>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</si>
  <si>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</si>
  <si>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</si>
  <si>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</si>
  <si>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</si>
  <si>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</si>
  <si>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</si>
  <si>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</si>
  <si>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</si>
  <si>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</si>
  <si>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</si>
  <si>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</si>
  <si>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</si>
  <si>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</si>
  <si>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</si>
  <si>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</si>
  <si>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</si>
  <si>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</si>
  <si>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</si>
  <si>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</si>
  <si>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</si>
  <si>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</si>
  <si>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</si>
  <si>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</si>
  <si>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</si>
  <si>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</si>
  <si>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</si>
  <si>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</si>
  <si>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</si>
  <si>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</si>
  <si>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</si>
  <si>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</si>
  <si>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</si>
  <si>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</si>
  <si>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</si>
  <si>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</si>
  <si>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</si>
  <si>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</si>
  <si>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</si>
  <si>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</si>
  <si>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</si>
  <si>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</si>
  <si>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</si>
  <si>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</si>
  <si>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</si>
  <si>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</si>
  <si>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</si>
  <si>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</si>
  <si>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</si>
  <si>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</si>
  <si>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</si>
  <si>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</si>
  <si>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</si>
  <si>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</si>
  <si>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</si>
  <si>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</si>
  <si>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</si>
  <si>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</si>
  <si>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</si>
  <si>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</si>
  <si>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</si>
  <si>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</si>
  <si>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</si>
  <si>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</si>
  <si>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</si>
  <si>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</si>
  <si>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</si>
  <si>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</si>
  <si>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</si>
  <si>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</si>
  <si>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</si>
  <si>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</si>
  <si>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</si>
  <si>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</si>
  <si>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</si>
  <si>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</si>
  <si>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</si>
  <si>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</si>
  <si>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</si>
  <si>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</si>
  <si>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</si>
  <si>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</si>
  <si>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</si>
  <si>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</si>
  <si>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</si>
  <si>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</si>
  <si>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</si>
  <si>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</si>
  <si>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</si>
  <si>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</si>
  <si>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</si>
  <si>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</si>
  <si>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</si>
  <si>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</si>
  <si>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</si>
  <si>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</si>
  <si>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</si>
  <si>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</si>
  <si>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</si>
  <si>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</si>
  <si>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</si>
  <si>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</si>
  <si>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</si>
  <si>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</si>
  <si>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</si>
  <si>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</si>
  <si>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</si>
  <si>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</si>
  <si>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</si>
  <si>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</si>
  <si>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</si>
  <si>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</si>
  <si>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</si>
  <si>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</si>
  <si>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</si>
  <si>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</si>
  <si>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</si>
  <si>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</si>
  <si>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</si>
  <si>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</si>
  <si>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</si>
  <si>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</si>
  <si>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</si>
  <si>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</si>
  <si>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</si>
  <si>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</si>
  <si>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</si>
  <si>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</si>
  <si>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</si>
  <si>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</si>
  <si>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</si>
  <si>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</si>
  <si>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</si>
  <si>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</si>
  <si>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</si>
  <si>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</si>
  <si>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</si>
  <si>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</si>
  <si>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</si>
  <si>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</si>
  <si>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</si>
  <si>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</si>
  <si>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</si>
  <si>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</si>
  <si>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</si>
  <si>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</si>
  <si>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</si>
  <si>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</si>
  <si>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</si>
  <si>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</si>
  <si>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</si>
  <si>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</si>
  <si>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</si>
  <si>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</si>
  <si>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</si>
  <si>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</si>
  <si>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</si>
  <si>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</si>
  <si>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</si>
  <si>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</si>
  <si>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</si>
  <si>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</si>
  <si>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</si>
  <si>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</si>
  <si>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</si>
  <si>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</si>
  <si>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</si>
  <si>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</si>
  <si>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</si>
  <si>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</si>
  <si>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</si>
  <si>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</si>
  <si>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</si>
  <si>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</si>
  <si>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</si>
  <si>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</si>
  <si>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</si>
  <si>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</si>
  <si>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</si>
  <si>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</si>
  <si>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</si>
  <si>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</si>
  <si>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</si>
  <si>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</si>
  <si>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</si>
  <si>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</si>
  <si>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</si>
  <si>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</si>
  <si>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</si>
  <si>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</si>
  <si>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</si>
  <si>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</si>
  <si>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</si>
  <si>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</si>
  <si>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</si>
  <si>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</si>
  <si>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</si>
  <si>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</si>
  <si>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</si>
  <si>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</si>
  <si>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</si>
  <si>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</si>
  <si>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</si>
  <si>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</si>
  <si>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</si>
  <si>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</si>
  <si>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</si>
  <si>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</si>
  <si>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</si>
  <si>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</si>
  <si>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</si>
  <si>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</si>
  <si>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</si>
  <si>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</si>
  <si>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</si>
  <si>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</si>
  <si>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</si>
  <si>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</si>
  <si>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</si>
  <si>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</si>
  <si>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</si>
  <si>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</si>
  <si>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</si>
  <si>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</si>
  <si>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</si>
  <si>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</si>
  <si>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</si>
  <si>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</si>
  <si>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</si>
  <si>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</si>
  <si>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</si>
  <si>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</si>
  <si>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</si>
  <si>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</si>
  <si>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</si>
  <si>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</si>
  <si>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</si>
  <si>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</si>
  <si>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</si>
  <si>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</si>
  <si>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</si>
  <si>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</si>
  <si>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</si>
  <si>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</si>
  <si>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</si>
  <si>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</si>
  <si>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</si>
  <si>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</si>
  <si>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</si>
  <si>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</si>
  <si>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</si>
  <si>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</si>
  <si>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</si>
  <si>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</si>
  <si>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</si>
  <si>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</si>
  <si>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</si>
  <si>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</si>
  <si>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</si>
  <si>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</si>
  <si>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</si>
  <si>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</si>
  <si>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</si>
  <si>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</si>
  <si>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</si>
  <si>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</si>
  <si>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</si>
  <si>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</si>
  <si>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</si>
  <si>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</si>
  <si>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</si>
  <si>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</si>
  <si>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</si>
  <si>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</si>
  <si>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</si>
  <si>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</si>
  <si>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</si>
  <si>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</si>
  <si>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</si>
  <si>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</si>
  <si>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</si>
  <si>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</si>
  <si>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</si>
  <si>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</si>
  <si>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</si>
  <si>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</si>
  <si>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</si>
  <si>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</si>
  <si>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</si>
  <si>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</si>
  <si>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</si>
  <si>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</si>
  <si>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</si>
  <si>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</si>
  <si>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</si>
  <si>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</si>
  <si>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</si>
  <si>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</si>
  <si>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</si>
  <si>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</si>
  <si>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</si>
  <si>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</si>
  <si>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</si>
  <si>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</si>
  <si>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</si>
  <si>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</si>
  <si>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</si>
  <si>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</si>
  <si>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</si>
  <si>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</si>
  <si>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</si>
  <si>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</si>
  <si>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</si>
  <si>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</si>
  <si>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</si>
  <si>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</si>
  <si>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</si>
  <si>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</si>
  <si>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</si>
  <si>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</si>
  <si>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</si>
  <si>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</si>
  <si>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</si>
  <si>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</si>
  <si>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</si>
  <si>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</si>
  <si>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</si>
  <si>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</si>
  <si>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</si>
  <si>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</si>
  <si>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</si>
  <si>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</si>
  <si>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</si>
  <si>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</si>
  <si>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</si>
  <si>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</si>
  <si>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</si>
  <si>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</si>
  <si>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</si>
  <si>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</si>
  <si>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</si>
  <si>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</si>
  <si>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</si>
  <si>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</si>
  <si>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</si>
  <si>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</si>
  <si>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</si>
  <si>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</si>
  <si>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</si>
  <si>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</si>
  <si>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</si>
  <si>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</si>
  <si>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</si>
  <si>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</si>
  <si>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</si>
  <si>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</si>
  <si>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</si>
  <si>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</si>
  <si>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</si>
  <si>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</si>
  <si>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</si>
  <si>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</si>
  <si>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</si>
  <si>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</si>
  <si>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</si>
  <si>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</si>
  <si>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</si>
  <si>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</si>
  <si>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</si>
  <si>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</si>
  <si>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</si>
  <si>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</si>
  <si>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</si>
  <si>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</si>
  <si>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</si>
  <si>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</si>
  <si>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</si>
  <si>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</si>
  <si>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</si>
  <si>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</si>
  <si>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</si>
  <si>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</si>
  <si>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</si>
  <si>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</si>
  <si>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</si>
  <si>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</si>
  <si>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</si>
  <si>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</si>
  <si>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</si>
  <si>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</si>
  <si>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</si>
  <si>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</si>
  <si>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</si>
  <si>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</si>
  <si>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</si>
  <si>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</si>
  <si>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</si>
  <si>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</si>
  <si>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</si>
  <si>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</si>
  <si>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</si>
  <si>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</si>
  <si>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</si>
  <si>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</si>
  <si>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</si>
  <si>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</si>
  <si>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</si>
  <si>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</si>
  <si>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</si>
  <si>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</si>
  <si>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</si>
  <si>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</si>
  <si>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</si>
  <si>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</si>
  <si>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</si>
  <si>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</si>
  <si>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</si>
  <si>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</si>
  <si>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</si>
  <si>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</si>
  <si>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</si>
  <si>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</si>
  <si>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</si>
  <si>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</si>
  <si>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</si>
  <si>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</si>
  <si>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</si>
  <si>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</si>
  <si>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</si>
  <si>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</si>
  <si>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</si>
  <si>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</si>
  <si>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</si>
  <si>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</si>
  <si>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</si>
  <si>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</si>
  <si>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</si>
  <si>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</si>
  <si>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</si>
  <si>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</si>
  <si>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</si>
  <si>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</si>
  <si>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</si>
  <si>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</si>
  <si>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</si>
  <si>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</si>
  <si>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</si>
  <si>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</si>
  <si>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</si>
  <si>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</si>
  <si>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</si>
  <si>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</si>
  <si>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</si>
  <si>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</si>
  <si>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</si>
  <si>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</si>
  <si>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</si>
  <si>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</si>
  <si>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</si>
  <si>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</si>
  <si>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</si>
  <si>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</si>
  <si>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</si>
  <si>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</si>
  <si>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</si>
  <si>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</si>
  <si>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</si>
  <si>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</si>
  <si>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</si>
  <si>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</si>
  <si>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</si>
  <si>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</si>
  <si>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</si>
  <si>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</si>
  <si>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</si>
  <si>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</si>
  <si>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</si>
  <si>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</si>
  <si>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</si>
  <si>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</si>
  <si>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</si>
  <si>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</si>
  <si>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</si>
  <si>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</si>
  <si>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</si>
  <si>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</si>
  <si>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</si>
  <si>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</si>
  <si>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</si>
  <si>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</si>
  <si>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</si>
  <si>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</si>
  <si>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</si>
  <si>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</si>
  <si>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</si>
  <si>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</si>
  <si>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</si>
  <si>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</si>
  <si>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</si>
  <si>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</si>
  <si>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</si>
  <si>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</si>
  <si>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</si>
  <si>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</si>
  <si>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</si>
  <si>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</si>
  <si>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</si>
  <si>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</si>
  <si>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</si>
  <si>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</si>
  <si>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</si>
  <si>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</si>
  <si>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</si>
  <si>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</si>
  <si>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</si>
  <si>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</si>
  <si>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</si>
  <si>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</si>
  <si>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</si>
  <si>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</si>
  <si>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</si>
  <si>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</si>
  <si>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</si>
  <si>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</si>
  <si>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</si>
  <si>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</si>
  <si>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</si>
  <si>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</si>
  <si>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</si>
  <si>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</si>
  <si>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</si>
  <si>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</si>
  <si>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</si>
  <si>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</si>
  <si>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</si>
  <si>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</si>
  <si>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</si>
  <si>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</si>
  <si>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</si>
  <si>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</si>
  <si>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</si>
  <si>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</si>
  <si>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</si>
  <si>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</si>
  <si>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</si>
  <si>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</si>
  <si>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</si>
  <si>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</si>
  <si>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</si>
  <si>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</si>
  <si>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</si>
  <si>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</si>
  <si>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</si>
  <si>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</si>
  <si>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</si>
  <si>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</si>
  <si>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</si>
  <si>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</si>
  <si>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</si>
  <si>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</si>
  <si>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</si>
  <si>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</si>
  <si>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</si>
  <si>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</si>
  <si>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</si>
  <si>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</si>
  <si>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</si>
  <si>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</si>
  <si>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</si>
  <si>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</si>
  <si>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</si>
  <si>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</si>
  <si>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</si>
  <si>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</si>
  <si>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</si>
  <si>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</si>
  <si>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</si>
  <si>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</si>
  <si>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</si>
  <si>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</si>
  <si>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</si>
  <si>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</si>
  <si>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</si>
  <si>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</si>
  <si>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</si>
  <si>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</si>
  <si>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</si>
  <si>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</si>
  <si>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</si>
  <si>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</si>
  <si>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</si>
  <si>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</si>
  <si>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</si>
  <si>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</si>
  <si>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</si>
  <si>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</si>
  <si>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</si>
  <si>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</si>
  <si>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</si>
  <si>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</si>
  <si>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</si>
  <si>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</si>
  <si>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</si>
  <si>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</si>
  <si>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</si>
  <si>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</si>
  <si>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</si>
  <si>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</si>
  <si>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</si>
  <si>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</si>
  <si>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</si>
  <si>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</si>
  <si>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</si>
  <si>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</si>
  <si>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</si>
  <si>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</si>
  <si>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</si>
  <si>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</si>
  <si>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</si>
  <si>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</si>
  <si>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</si>
  <si>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</si>
  <si>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</si>
  <si>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</si>
  <si>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</si>
  <si>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</si>
  <si>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</si>
  <si>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</si>
  <si>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</si>
  <si>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</si>
  <si>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</si>
  <si>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</si>
  <si>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</si>
  <si>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</si>
  <si>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</si>
  <si>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</si>
  <si>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</si>
  <si>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</si>
  <si>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</si>
  <si>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</si>
  <si>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</si>
  <si>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</si>
  <si>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</si>
  <si>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</si>
  <si>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</si>
  <si>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</si>
  <si>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</si>
  <si>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</si>
  <si>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</si>
  <si>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</si>
  <si>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</si>
  <si>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</si>
  <si>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</si>
  <si>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</si>
  <si>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</si>
  <si>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</si>
  <si>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</si>
  <si>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</si>
  <si>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</si>
  <si>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</si>
  <si>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</si>
  <si>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</si>
  <si>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</si>
  <si>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</si>
  <si>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</si>
  <si>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</si>
  <si>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</si>
  <si>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</si>
  <si>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</si>
  <si>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</si>
  <si>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</si>
  <si>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</si>
  <si>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</si>
  <si>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</si>
  <si>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</si>
  <si>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</si>
  <si>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</si>
  <si>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</si>
  <si>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</si>
  <si>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</si>
  <si>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</si>
  <si>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</si>
  <si>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</si>
  <si>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</si>
  <si>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</si>
  <si>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</si>
  <si>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</si>
  <si>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</si>
  <si>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</si>
  <si>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</si>
  <si>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</si>
  <si>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</si>
  <si>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</si>
  <si>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</si>
  <si>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</si>
  <si>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</si>
  <si>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</si>
  <si>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</si>
  <si>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</si>
  <si>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</si>
  <si>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</si>
  <si>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</si>
  <si>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</si>
  <si>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</si>
  <si>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</si>
  <si>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</si>
  <si>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</si>
  <si>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</si>
  <si>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</si>
  <si>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</si>
  <si>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</si>
  <si>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</si>
  <si>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</si>
  <si>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</si>
  <si>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</si>
  <si>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</si>
  <si>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</si>
  <si>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</si>
  <si>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</si>
  <si>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</si>
  <si>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</si>
  <si>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</si>
  <si>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</si>
  <si>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</si>
  <si>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</si>
  <si>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</si>
  <si>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</si>
  <si>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</si>
  <si>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</si>
  <si>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</si>
  <si>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</si>
  <si>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</si>
  <si>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</si>
  <si>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</si>
  <si>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</si>
  <si>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</si>
  <si>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</si>
  <si>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</si>
  <si>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</si>
  <si>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</si>
  <si>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</si>
  <si>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</si>
  <si>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</si>
  <si>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</si>
  <si>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</si>
  <si>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</si>
  <si>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</si>
  <si>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</si>
  <si>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</si>
  <si>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</si>
  <si>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</si>
  <si>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</si>
  <si>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</si>
  <si>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</si>
  <si>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</si>
  <si>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</si>
  <si>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</si>
  <si>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</si>
  <si>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</si>
  <si>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</si>
  <si>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</si>
  <si>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</si>
  <si>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</si>
  <si>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</si>
  <si>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</si>
  <si>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</si>
  <si>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</si>
  <si>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</si>
  <si>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</si>
  <si>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</si>
  <si>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</si>
  <si>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</si>
  <si>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</si>
  <si>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</si>
  <si>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</si>
  <si>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</si>
  <si>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</si>
  <si>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</si>
  <si>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</si>
  <si>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</si>
  <si>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</si>
  <si>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</si>
  <si>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</si>
  <si>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</si>
  <si>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</si>
  <si>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</si>
  <si>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</si>
  <si>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</si>
  <si>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</si>
  <si>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</si>
  <si>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</si>
  <si>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</si>
  <si>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</si>
  <si>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</si>
  <si>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</si>
  <si>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</si>
  <si>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</si>
  <si>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</si>
  <si>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</si>
  <si>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</si>
  <si>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</si>
  <si>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</si>
  <si>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</si>
  <si>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</si>
  <si>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</si>
  <si>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</si>
  <si>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</si>
  <si>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</si>
  <si>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</si>
  <si>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</si>
  <si>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</si>
  <si>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</si>
  <si>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</si>
  <si>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</si>
  <si>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</si>
  <si>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</si>
  <si>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</si>
  <si>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</si>
  <si>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</si>
  <si>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</si>
  <si>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</si>
  <si>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</si>
  <si>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</si>
  <si>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</si>
  <si>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</si>
  <si>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</si>
  <si>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</si>
  <si>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</si>
  <si>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</si>
  <si>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</si>
  <si>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</si>
  <si>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</si>
  <si>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</si>
  <si>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</si>
  <si>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</si>
  <si>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</si>
  <si>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</si>
  <si>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</si>
  <si>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</si>
  <si>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</si>
  <si>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</si>
  <si>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</si>
  <si>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</si>
  <si>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</si>
  <si>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</si>
  <si>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</si>
  <si>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</si>
  <si>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</si>
  <si>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</si>
  <si>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</si>
  <si>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</si>
  <si>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</si>
  <si>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</si>
  <si>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</si>
  <si>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</si>
  <si>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</si>
  <si>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</si>
  <si>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</si>
  <si>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</si>
  <si>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</si>
  <si>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</si>
  <si>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</si>
  <si>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</si>
  <si>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</si>
  <si>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</si>
  <si>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</si>
  <si>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</si>
  <si>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</si>
  <si>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</si>
  <si>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</si>
  <si>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</si>
  <si>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</si>
  <si>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</si>
  <si>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</si>
  <si>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</si>
  <si>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</si>
  <si>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</si>
  <si>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</si>
  <si>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</si>
  <si>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</si>
  <si>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</si>
  <si>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</si>
  <si>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</si>
  <si>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</si>
  <si>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</si>
  <si>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</si>
  <si>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</si>
  <si>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</si>
  <si>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</si>
  <si>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</si>
  <si>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</si>
  <si>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</si>
  <si>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</si>
  <si>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</si>
  <si>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</si>
  <si>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</si>
  <si>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</si>
  <si>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</si>
  <si>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</si>
  <si>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</si>
  <si>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</si>
  <si>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</si>
  <si>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</si>
  <si>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</si>
  <si>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</si>
  <si>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</si>
  <si>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</si>
  <si>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</si>
  <si>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</si>
  <si>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</si>
  <si>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</si>
  <si>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</si>
  <si>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</si>
  <si>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</si>
  <si>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</si>
  <si>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</si>
  <si>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</si>
  <si>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</si>
  <si>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</si>
  <si>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</si>
  <si>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</si>
  <si>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</si>
  <si>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</si>
  <si>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</si>
  <si>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</si>
  <si>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</si>
  <si>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</si>
  <si>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</si>
  <si>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</si>
  <si>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</si>
  <si>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</si>
  <si>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</si>
  <si>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</si>
  <si>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</si>
  <si>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</si>
  <si>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</si>
  <si>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</si>
  <si>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</si>
  <si>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</si>
  <si>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</si>
  <si>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</si>
  <si>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</si>
  <si>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</si>
  <si>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</si>
  <si>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</si>
  <si>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</si>
  <si>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</si>
  <si>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</si>
  <si>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</si>
  <si>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</si>
  <si>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</si>
  <si>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</si>
  <si>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</si>
  <si>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</si>
  <si>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</si>
  <si>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</si>
  <si>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</si>
  <si>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</si>
  <si>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</si>
  <si>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</si>
  <si>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</si>
  <si>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</si>
  <si>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</si>
  <si>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</si>
  <si>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</si>
  <si>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</si>
  <si>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</si>
  <si>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</si>
  <si>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</si>
  <si>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</si>
  <si>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</si>
  <si>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</si>
  <si>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</si>
  <si>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</si>
  <si>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</si>
  <si>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</si>
  <si>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</si>
  <si>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</si>
  <si>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</si>
  <si>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</si>
  <si>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</si>
  <si>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</si>
  <si>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</si>
  <si>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</si>
  <si>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</si>
  <si>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</si>
  <si>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</si>
  <si>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</si>
  <si>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</si>
  <si>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</si>
  <si>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</si>
  <si>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</si>
  <si>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</si>
  <si>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</si>
  <si>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</si>
  <si>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</si>
  <si>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</si>
  <si>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</si>
  <si>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</si>
  <si>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</si>
  <si>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</si>
  <si>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</si>
  <si>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</si>
  <si>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</si>
  <si>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</si>
  <si>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</si>
  <si>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</si>
  <si>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</si>
  <si>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</si>
  <si>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</si>
  <si>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</si>
  <si>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</si>
  <si>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</si>
  <si>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</si>
  <si>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</si>
  <si>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</si>
  <si>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</si>
  <si>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</si>
  <si>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</si>
  <si>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</si>
  <si>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</si>
  <si>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</si>
  <si>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</si>
  <si>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</si>
  <si>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</si>
  <si>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</si>
  <si>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</si>
  <si>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</si>
  <si>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</si>
  <si>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</si>
  <si>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</si>
  <si>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</si>
  <si>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</si>
  <si>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</si>
  <si>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</si>
  <si>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</si>
  <si>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</si>
  <si>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</si>
  <si>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</si>
  <si>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</si>
  <si>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</si>
  <si>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</si>
  <si>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</si>
  <si>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</si>
  <si>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</si>
  <si>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</si>
  <si>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</si>
  <si>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</si>
  <si>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</si>
  <si>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</si>
  <si>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</si>
  <si>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</si>
  <si>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</si>
  <si>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</si>
  <si>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</si>
  <si>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</si>
  <si>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</si>
  <si>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</si>
  <si>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</si>
  <si>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</si>
  <si>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</si>
  <si>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</si>
  <si>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</si>
  <si>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</si>
  <si>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</si>
  <si>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</si>
  <si>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</si>
  <si>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</si>
  <si>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</si>
  <si>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</si>
  <si>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</si>
  <si>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</si>
  <si>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</si>
  <si>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</si>
  <si>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</si>
  <si>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</si>
  <si>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</si>
  <si>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</si>
  <si>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</si>
  <si>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</si>
  <si>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</si>
  <si>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</si>
  <si>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</si>
  <si>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</si>
  <si>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</si>
  <si>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</si>
  <si>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</si>
  <si>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</si>
  <si>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</si>
  <si>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</si>
  <si>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</si>
  <si>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</si>
  <si>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</si>
  <si>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</si>
  <si>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</si>
  <si>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</si>
  <si>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</si>
  <si>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</si>
  <si>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</si>
  <si>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</si>
  <si>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</si>
  <si>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</si>
  <si>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</si>
  <si>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</si>
  <si>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</si>
  <si>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</si>
  <si>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</si>
  <si>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</si>
  <si>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</si>
  <si>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</si>
  <si>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</si>
  <si>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</si>
  <si>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</si>
  <si>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</si>
  <si>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</si>
  <si>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</si>
  <si>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</si>
  <si>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</si>
  <si>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</si>
  <si>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</si>
  <si>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</si>
  <si>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</si>
  <si>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</si>
  <si>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</si>
  <si>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</si>
  <si>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</si>
  <si>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</si>
  <si>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</si>
  <si>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</si>
  <si>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</si>
  <si>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</si>
  <si>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</si>
  <si>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</si>
  <si>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</si>
  <si>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</si>
  <si>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</si>
  <si>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</si>
  <si>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</si>
  <si>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</si>
  <si>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</si>
  <si>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</si>
  <si>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</si>
  <si>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</si>
  <si>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</si>
  <si>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</si>
  <si>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</si>
  <si>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</si>
  <si>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</si>
  <si>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</si>
  <si>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</si>
  <si>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</si>
  <si>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</si>
  <si>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</si>
  <si>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</si>
  <si>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</si>
  <si>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</si>
  <si>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</si>
  <si>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</si>
  <si>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</si>
  <si>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</si>
  <si>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</si>
  <si>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</si>
  <si>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</si>
  <si>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</si>
  <si>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</si>
  <si>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</si>
  <si>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</si>
  <si>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</si>
  <si>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</si>
  <si>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</si>
  <si>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</si>
  <si>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</si>
  <si>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</si>
  <si>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</si>
  <si>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</si>
  <si>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</si>
  <si>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</si>
  <si>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</si>
  <si>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</si>
  <si>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</si>
  <si>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</si>
  <si>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</si>
  <si>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</si>
  <si>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</si>
  <si>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</si>
  <si>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</si>
  <si>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</si>
  <si>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</si>
  <si>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</si>
  <si>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</si>
  <si>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</si>
  <si>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</si>
  <si>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</si>
  <si>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</si>
  <si>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</si>
  <si>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</si>
  <si>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</si>
  <si>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</si>
  <si>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</si>
  <si>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</si>
  <si>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</si>
  <si>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</si>
  <si>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</si>
  <si>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</si>
  <si>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</si>
  <si>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</si>
  <si>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</si>
  <si>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</si>
  <si>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</si>
  <si>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</si>
  <si>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</si>
  <si>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</si>
  <si>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</si>
  <si>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</si>
  <si>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</si>
  <si>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</si>
  <si>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</si>
  <si>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</si>
  <si>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</si>
  <si>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</si>
  <si>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</si>
  <si>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</si>
  <si>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</si>
  <si>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</si>
  <si>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</si>
  <si>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</si>
  <si>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</si>
  <si>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</si>
  <si>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</si>
  <si>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</si>
  <si>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</si>
  <si>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</si>
  <si>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</si>
  <si>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</si>
  <si>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</si>
  <si>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</si>
  <si>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</si>
  <si>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</si>
  <si>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</si>
  <si>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</si>
  <si>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</si>
  <si>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</si>
  <si>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</si>
  <si>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</si>
  <si>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</si>
  <si>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</si>
  <si>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</si>
  <si>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</si>
  <si>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</si>
  <si>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</si>
  <si>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</si>
  <si>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</si>
  <si>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</si>
  <si>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</si>
  <si>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</si>
  <si>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</si>
  <si>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</si>
  <si>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</si>
  <si>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</si>
  <si>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</si>
  <si>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</si>
  <si>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</si>
  <si>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</si>
  <si>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</si>
  <si>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</si>
  <si>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</si>
  <si>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</si>
  <si>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</si>
  <si>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</si>
  <si>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</si>
  <si>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</si>
  <si>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</si>
  <si>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</si>
  <si>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</si>
  <si>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</si>
  <si>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</si>
  <si>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</si>
  <si>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</si>
  <si>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</si>
  <si>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</si>
  <si>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</si>
  <si>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</si>
  <si>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</si>
  <si>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</si>
  <si>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</si>
  <si>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</si>
  <si>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</si>
  <si>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</si>
  <si>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</si>
  <si>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</si>
  <si>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</si>
  <si>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</si>
  <si>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</si>
  <si>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</si>
  <si>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</si>
  <si>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</si>
  <si>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</si>
  <si>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</si>
  <si>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</si>
  <si>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</si>
  <si>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</si>
  <si>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</si>
  <si>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</si>
  <si>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</si>
  <si>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</si>
  <si>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</si>
  <si>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</si>
  <si>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</si>
  <si>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</si>
  <si>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</si>
  <si>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</si>
  <si>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</si>
  <si>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</si>
  <si>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</si>
  <si>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</si>
  <si>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</si>
  <si>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</si>
  <si>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</si>
  <si>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</si>
  <si>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</si>
  <si>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</si>
  <si>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</si>
  <si>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</si>
  <si>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</si>
  <si>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</si>
  <si>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</si>
  <si>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</si>
  <si>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</si>
  <si>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</si>
  <si>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</si>
  <si>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</si>
  <si>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</si>
  <si>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</si>
  <si>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</si>
  <si>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</si>
  <si>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</si>
  <si>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</si>
  <si>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</si>
  <si>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</si>
  <si>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</si>
  <si>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</si>
  <si>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</si>
  <si>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</si>
  <si>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</si>
  <si>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</si>
  <si>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</si>
  <si>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</si>
  <si>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</si>
  <si>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</si>
  <si>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</si>
  <si>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</si>
  <si>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</si>
  <si>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</si>
  <si>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</si>
  <si>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</si>
  <si>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</si>
  <si>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</si>
  <si>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</si>
  <si>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</si>
  <si>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</si>
  <si>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</si>
  <si>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</si>
  <si>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</si>
  <si>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</si>
  <si>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</si>
  <si>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</si>
  <si>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</si>
  <si>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</si>
  <si>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</si>
  <si>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</si>
  <si>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</si>
  <si>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</si>
  <si>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</si>
  <si>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</si>
  <si>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</si>
  <si>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</si>
  <si>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</si>
  <si>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</si>
  <si>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</si>
  <si>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</si>
  <si>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</si>
  <si>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</si>
  <si>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</si>
  <si>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</si>
  <si>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</si>
  <si>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</si>
  <si>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</si>
  <si>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</si>
  <si>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</si>
  <si>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</si>
  <si>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</si>
  <si>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</si>
  <si>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</si>
  <si>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</si>
  <si>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</si>
  <si>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</si>
  <si>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</si>
  <si>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</si>
  <si>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</si>
  <si>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</si>
  <si>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</si>
  <si>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</si>
  <si>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</si>
  <si>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</si>
  <si>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</si>
  <si>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</si>
  <si>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</si>
  <si>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</si>
  <si>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</si>
  <si>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</si>
  <si>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</si>
  <si>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</si>
  <si>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</si>
  <si>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</si>
  <si>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</si>
  <si>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</si>
  <si>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</si>
  <si>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</si>
  <si>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</si>
  <si>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</si>
  <si>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</si>
  <si>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</si>
  <si>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</si>
  <si>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</si>
  <si>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</si>
  <si>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</si>
  <si>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</si>
  <si>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</si>
  <si>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</si>
  <si>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</si>
  <si>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</si>
  <si>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</si>
  <si>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</si>
  <si>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</si>
  <si>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</si>
  <si>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</si>
  <si>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</si>
  <si>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</si>
  <si>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</si>
  <si>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</si>
  <si>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</si>
  <si>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</si>
  <si>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</si>
  <si>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</si>
  <si>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</si>
  <si>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</si>
  <si>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</si>
  <si>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</si>
  <si>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</si>
  <si>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</si>
  <si>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</si>
  <si>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</si>
  <si>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</si>
  <si>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</si>
  <si>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</si>
  <si>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</si>
  <si>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</si>
  <si>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</si>
  <si>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</si>
  <si>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</si>
  <si>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</si>
  <si>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</si>
  <si>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</si>
  <si>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</si>
  <si>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</si>
  <si>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</si>
  <si>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</si>
  <si>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</si>
  <si>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</si>
  <si>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</si>
  <si>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</si>
  <si>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</si>
  <si>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</si>
  <si>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</si>
  <si>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</si>
  <si>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</si>
  <si>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</si>
  <si>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</si>
  <si>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</si>
  <si>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</si>
  <si>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</si>
  <si>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</si>
  <si>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</si>
  <si>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</si>
  <si>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</si>
  <si>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</si>
  <si>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</si>
  <si>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</si>
  <si>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</si>
  <si>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</si>
  <si>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</si>
  <si>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</si>
  <si>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</si>
  <si>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</si>
  <si>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</si>
  <si>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</si>
  <si>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</si>
  <si>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</si>
  <si>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</si>
  <si>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</si>
  <si>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</si>
  <si>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</si>
  <si>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</si>
  <si>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</si>
  <si>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</si>
  <si>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</si>
  <si>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</si>
  <si>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</si>
  <si>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</si>
  <si>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</si>
  <si>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</si>
  <si>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</si>
  <si>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</si>
  <si>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</si>
  <si>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</si>
  <si>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</si>
  <si>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</si>
  <si>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</si>
  <si>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</si>
  <si>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</si>
  <si>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</si>
  <si>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</si>
  <si>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</si>
  <si>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</si>
  <si>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</si>
  <si>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</si>
  <si>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</si>
  <si>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</si>
  <si>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</si>
  <si>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</si>
  <si>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</si>
  <si>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</si>
  <si>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</si>
  <si>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</si>
  <si>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</si>
  <si>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</si>
  <si>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</si>
  <si>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</si>
  <si>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</si>
  <si>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</si>
  <si>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</si>
  <si>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</si>
  <si>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</si>
  <si>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</si>
  <si>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</si>
  <si>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</si>
  <si>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</si>
  <si>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</si>
  <si>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</si>
  <si>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</si>
  <si>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</si>
  <si>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</si>
  <si>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</si>
  <si>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</si>
  <si>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</si>
  <si>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</si>
  <si>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</si>
  <si>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</si>
  <si>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</si>
  <si>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</si>
  <si>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</si>
  <si>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</si>
  <si>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</si>
  <si>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</si>
  <si>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</si>
  <si>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</si>
  <si>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</si>
  <si>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</si>
  <si>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</si>
  <si>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</si>
  <si>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</si>
  <si>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</si>
  <si>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</si>
  <si>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</si>
  <si>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</si>
  <si>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</si>
  <si>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</si>
  <si>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</si>
  <si>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</si>
  <si>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</si>
  <si>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</si>
  <si>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</si>
  <si>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</si>
  <si>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</si>
  <si>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</si>
  <si>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</si>
  <si>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</si>
  <si>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</si>
  <si>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</si>
  <si>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</si>
  <si>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</si>
  <si>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</si>
  <si>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</si>
  <si>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</si>
  <si>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</si>
  <si>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</si>
  <si>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</si>
  <si>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</si>
  <si>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</si>
  <si>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</si>
  <si>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</si>
  <si>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</si>
  <si>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</si>
  <si>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</si>
  <si>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</si>
  <si>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</si>
  <si>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</si>
  <si>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</si>
  <si>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</si>
  <si>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</si>
  <si>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</si>
  <si>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</si>
  <si>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</si>
  <si>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</si>
  <si>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</si>
  <si>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</si>
  <si>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</si>
  <si>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</si>
  <si>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</si>
  <si>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</si>
  <si>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</si>
  <si>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</si>
  <si>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</si>
  <si>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</si>
  <si>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</si>
  <si>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</si>
  <si>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</si>
  <si>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</si>
  <si>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</si>
  <si>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</si>
  <si>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</si>
  <si>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</si>
  <si>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</si>
  <si>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</si>
  <si>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</si>
  <si>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</si>
  <si>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</si>
  <si>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</si>
  <si>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</si>
  <si>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</si>
  <si>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</si>
  <si>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</si>
  <si>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</si>
  <si>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</si>
  <si>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</si>
  <si>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</si>
  <si>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</si>
  <si>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</si>
  <si>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</si>
  <si>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</si>
  <si>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</si>
  <si>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</si>
  <si>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</si>
  <si>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</si>
  <si>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</si>
  <si>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</si>
  <si>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</si>
  <si>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</si>
  <si>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</si>
  <si>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</si>
  <si>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</si>
  <si>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</si>
  <si>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</si>
  <si>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</si>
  <si>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</si>
  <si>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</si>
  <si>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</si>
  <si>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</si>
  <si>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</si>
  <si>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</si>
  <si>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</si>
  <si>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</si>
  <si>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</si>
  <si>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</si>
  <si>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</si>
  <si>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</si>
  <si>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</si>
  <si>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</si>
  <si>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</si>
  <si>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</si>
  <si>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</si>
  <si>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</si>
  <si>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</si>
  <si>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</si>
  <si>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</si>
  <si>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</si>
  <si>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</si>
  <si>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</si>
  <si>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</si>
  <si>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</si>
  <si>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</si>
  <si>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</si>
  <si>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</si>
  <si>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</si>
  <si>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</si>
  <si>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</si>
  <si>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</si>
  <si>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</si>
  <si>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</si>
  <si>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</si>
  <si>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</si>
  <si>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</si>
  <si>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</si>
  <si>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</si>
  <si>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</si>
  <si>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</si>
  <si>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</si>
  <si>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</si>
  <si>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</si>
  <si>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</si>
  <si>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</si>
  <si>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</si>
  <si>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</si>
  <si>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</si>
  <si>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</si>
  <si>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</si>
  <si>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</si>
  <si>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</si>
  <si>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</si>
  <si>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</si>
  <si>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</si>
  <si>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</si>
  <si>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</si>
  <si>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</si>
  <si>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</si>
  <si>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</si>
  <si>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</si>
  <si>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</si>
  <si>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</si>
  <si>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</si>
  <si>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</si>
  <si>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</si>
  <si>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</si>
  <si>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</si>
  <si>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</si>
  <si>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</si>
  <si>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</si>
  <si>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</si>
  <si>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</si>
  <si>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</si>
  <si>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</si>
  <si>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</si>
  <si>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</si>
  <si>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</si>
  <si>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</si>
  <si>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</si>
  <si>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</si>
  <si>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</si>
  <si>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</si>
  <si>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</si>
  <si>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</si>
  <si>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</si>
  <si>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</si>
  <si>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</si>
  <si>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</si>
  <si>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</si>
  <si>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</si>
  <si>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</si>
  <si>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</si>
  <si>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</si>
  <si>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</si>
  <si>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</si>
  <si>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</si>
  <si>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</si>
  <si>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</si>
  <si>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</si>
  <si>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</si>
  <si>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</si>
  <si>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</si>
  <si>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</si>
  <si>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</si>
  <si>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</si>
  <si>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</si>
  <si>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</si>
  <si>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</si>
  <si>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</si>
  <si>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</si>
  <si>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</si>
  <si>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</si>
  <si>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</si>
  <si>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</si>
  <si>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</si>
  <si>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</si>
  <si>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</si>
  <si>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</si>
  <si>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</si>
  <si>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</si>
  <si>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</si>
  <si>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</si>
  <si>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</si>
  <si>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</si>
  <si>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</si>
  <si>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</si>
  <si>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</si>
  <si>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</si>
  <si>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</si>
  <si>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</si>
  <si>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</si>
  <si>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</si>
  <si>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</si>
  <si>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</si>
  <si>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</si>
  <si>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</si>
  <si>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</si>
  <si>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</si>
  <si>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</si>
  <si>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</si>
  <si>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</si>
  <si>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</si>
  <si>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</si>
  <si>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</si>
  <si>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</si>
  <si>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</si>
  <si>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</si>
  <si>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</si>
  <si>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</si>
  <si>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</si>
  <si>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</si>
  <si>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</si>
  <si>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</si>
  <si>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</si>
  <si>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</si>
  <si>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</si>
  <si>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</si>
  <si>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</si>
  <si>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</si>
  <si>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</si>
  <si>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</si>
  <si>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</si>
  <si>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</si>
  <si>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</si>
  <si>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</si>
  <si>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</si>
  <si>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</si>
  <si>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</si>
  <si>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</si>
  <si>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</si>
  <si>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</si>
  <si>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</si>
  <si>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</si>
  <si>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</si>
  <si>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</si>
  <si>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</si>
  <si>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</si>
  <si>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</si>
  <si>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</si>
  <si>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</si>
  <si>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</si>
  <si>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</si>
  <si>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</si>
  <si>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</si>
  <si>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</si>
  <si>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</si>
  <si>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</si>
  <si>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</si>
  <si>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</si>
  <si>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</si>
  <si>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</si>
  <si>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</si>
  <si>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</si>
  <si>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</si>
  <si>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</si>
  <si>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</si>
  <si>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</si>
  <si>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</si>
  <si>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</si>
  <si>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</si>
  <si>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</si>
  <si>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</si>
  <si>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</si>
  <si>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</si>
  <si>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</si>
  <si>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</si>
  <si>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</si>
  <si>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</si>
  <si>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</si>
  <si>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</si>
  <si>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</si>
  <si>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</si>
  <si>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</si>
  <si>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</si>
  <si>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</si>
  <si>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</si>
  <si>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</si>
  <si>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</si>
  <si>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</si>
  <si>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</si>
  <si>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</si>
  <si>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</si>
  <si>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</si>
  <si>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</si>
  <si>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</si>
  <si>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</si>
  <si>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</si>
  <si>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</si>
  <si>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</si>
  <si>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</si>
  <si>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</si>
  <si>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</si>
  <si>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</si>
  <si>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</si>
  <si>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</si>
  <si>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</si>
  <si>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</si>
  <si>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</si>
  <si>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</si>
  <si>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</si>
  <si>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</si>
  <si>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</si>
  <si>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</si>
  <si>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</si>
  <si>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</si>
  <si>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</si>
  <si>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</si>
  <si>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</si>
  <si>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</si>
  <si>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</si>
  <si>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</si>
  <si>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</si>
  <si>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</si>
  <si>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</si>
  <si>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</si>
  <si>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</si>
  <si>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</si>
  <si>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</si>
  <si>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</si>
  <si>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</si>
  <si>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</si>
  <si>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</si>
  <si>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</si>
  <si>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</si>
  <si>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</si>
  <si>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</si>
  <si>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</si>
  <si>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</si>
  <si>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</si>
  <si>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</si>
  <si>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</si>
  <si>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</si>
  <si>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</si>
  <si>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</si>
  <si>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</si>
  <si>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</si>
  <si>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</si>
  <si>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</si>
  <si>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</si>
  <si>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</si>
  <si>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</si>
  <si>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</si>
  <si>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</si>
  <si>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</si>
  <si>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</si>
  <si>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</si>
  <si>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</si>
  <si>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</si>
  <si>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</si>
  <si>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</si>
  <si>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</si>
  <si>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</si>
  <si>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</si>
  <si>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</si>
  <si>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</si>
  <si>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</si>
  <si>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</si>
  <si>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</si>
  <si>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</si>
  <si>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</si>
  <si>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</si>
  <si>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</si>
  <si>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</si>
  <si>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</si>
  <si>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</si>
  <si>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</si>
  <si>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</si>
  <si>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</si>
  <si>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</si>
  <si>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</si>
  <si>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</si>
  <si>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</si>
  <si>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</si>
  <si>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</si>
  <si>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</si>
  <si>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</si>
  <si>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</si>
  <si>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</si>
  <si>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</si>
  <si>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</si>
  <si>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</si>
  <si>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</si>
  <si>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</si>
  <si>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</si>
  <si>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</si>
  <si>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</si>
  <si>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</si>
  <si>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</si>
  <si>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</si>
  <si>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</si>
  <si>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</si>
  <si>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</si>
  <si>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</si>
  <si>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</si>
  <si>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</si>
  <si>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</si>
  <si>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</si>
  <si>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</si>
  <si>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</si>
  <si>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</si>
  <si>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</si>
  <si>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</si>
  <si>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</si>
  <si>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</si>
  <si>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</si>
  <si>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</si>
  <si>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</si>
  <si>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</si>
  <si>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</si>
  <si>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</si>
  <si>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</si>
  <si>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</si>
  <si>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</si>
  <si>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</si>
  <si>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</si>
  <si>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</si>
  <si>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</si>
  <si>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</si>
  <si>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</si>
  <si>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</si>
  <si>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</si>
  <si>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</si>
  <si>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</si>
  <si>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</si>
  <si>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</si>
  <si>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</si>
  <si>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</si>
  <si>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</si>
  <si>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</si>
  <si>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</si>
  <si>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</si>
  <si>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</si>
  <si>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</si>
  <si>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</si>
  <si>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</si>
  <si>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</si>
  <si>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</si>
  <si>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</si>
  <si>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</si>
  <si>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</si>
  <si>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</si>
  <si>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</si>
  <si>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</si>
  <si>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</si>
  <si>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</si>
  <si>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</si>
  <si>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</si>
  <si>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</si>
  <si>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</si>
  <si>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</si>
  <si>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</si>
  <si>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</si>
  <si>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</si>
  <si>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</si>
  <si>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</si>
  <si>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</si>
  <si>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</si>
  <si>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</si>
  <si>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</si>
  <si>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</si>
  <si>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</si>
  <si>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</si>
  <si>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</si>
  <si>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</si>
  <si>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</si>
  <si>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</si>
  <si>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</si>
  <si>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</si>
  <si>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</si>
  <si>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</si>
  <si>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</si>
  <si>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</si>
  <si>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</si>
  <si>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</si>
  <si>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</si>
  <si>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</si>
  <si>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</si>
  <si>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</si>
  <si>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</si>
  <si>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</si>
  <si>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</si>
  <si>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</si>
  <si>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</si>
  <si>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</si>
  <si>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</si>
  <si>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</si>
  <si>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</si>
  <si>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</si>
  <si>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</si>
  <si>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</si>
  <si>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</si>
  <si>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</si>
  <si>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</si>
  <si>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</si>
  <si>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</si>
  <si>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</si>
  <si>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</si>
  <si>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</si>
  <si>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</si>
  <si>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</si>
  <si>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</si>
  <si>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</si>
  <si>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</si>
  <si>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</si>
  <si>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</si>
  <si>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</si>
  <si>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</si>
  <si>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</si>
  <si>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</si>
  <si>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</si>
  <si>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</si>
  <si>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</si>
  <si>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</si>
  <si>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</si>
  <si>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</si>
  <si>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</si>
  <si>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</si>
  <si>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</si>
  <si>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</si>
  <si>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</si>
  <si>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</si>
  <si>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</si>
  <si>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</si>
  <si>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</si>
  <si>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</si>
  <si>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</si>
  <si>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</si>
  <si>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</si>
  <si>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</si>
  <si>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</si>
  <si>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</si>
  <si>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</si>
  <si>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</si>
  <si>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</si>
  <si>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</si>
  <si>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</si>
  <si>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</si>
  <si>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</si>
  <si>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</si>
  <si>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</si>
  <si>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</si>
  <si>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</si>
  <si>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</si>
  <si>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</si>
  <si>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</si>
  <si>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</si>
  <si>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</si>
  <si>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</si>
  <si>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</si>
  <si>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</si>
  <si>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</si>
  <si>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</si>
  <si>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</si>
  <si>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</si>
  <si>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</si>
  <si>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</si>
  <si>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</si>
  <si>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</si>
  <si>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</si>
  <si>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</si>
  <si>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</si>
  <si>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</si>
  <si>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</si>
  <si>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</si>
  <si>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</si>
  <si>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</si>
  <si>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</si>
  <si>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</si>
  <si>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</si>
  <si>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</si>
  <si>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</si>
  <si>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</si>
  <si>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</si>
  <si>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</si>
  <si>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</si>
  <si>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</si>
  <si>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</si>
  <si>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</si>
  <si>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</si>
  <si>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</si>
  <si>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</si>
  <si>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</si>
  <si>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</si>
  <si>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</si>
  <si>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</si>
  <si>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</si>
  <si>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</si>
  <si>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</si>
  <si>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</si>
  <si>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</si>
  <si>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</si>
  <si>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</si>
  <si>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</si>
  <si>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</si>
  <si>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</si>
  <si>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</si>
  <si>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</si>
  <si>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</si>
  <si>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</si>
  <si>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</si>
  <si>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</si>
  <si>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</si>
  <si>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</si>
  <si>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</si>
  <si>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</si>
  <si>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</si>
  <si>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</si>
  <si>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</si>
  <si>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</si>
  <si>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</si>
  <si>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</si>
  <si>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</si>
  <si>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</si>
  <si>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</si>
  <si>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</si>
  <si>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</si>
  <si>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</si>
  <si>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</si>
  <si>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</si>
  <si>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</si>
  <si>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</si>
  <si>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</si>
  <si>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</si>
  <si>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</si>
  <si>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</si>
  <si>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</si>
  <si>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</si>
  <si>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</si>
  <si>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</si>
  <si>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</si>
  <si>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</si>
  <si>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</si>
  <si>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</si>
  <si>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</si>
  <si>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</si>
  <si>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</si>
  <si>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</si>
  <si>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</si>
  <si>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</si>
  <si>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</si>
  <si>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</si>
  <si>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</si>
  <si>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</si>
  <si>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</si>
  <si>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</si>
  <si>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</si>
  <si>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</si>
  <si>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</si>
  <si>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</si>
  <si>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</si>
  <si>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</si>
  <si>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</si>
  <si>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</si>
  <si>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</si>
  <si>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</si>
  <si>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</si>
  <si>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</si>
  <si>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</si>
  <si>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</si>
  <si>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</si>
  <si>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</si>
  <si>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</si>
  <si>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</si>
  <si>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</si>
  <si>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</si>
  <si>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</si>
  <si>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</si>
  <si>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</si>
  <si>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</si>
  <si>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</si>
  <si>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</si>
  <si>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</si>
  <si>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</si>
  <si>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</si>
  <si>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</si>
  <si>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</si>
  <si>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</si>
  <si>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</si>
  <si>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</si>
  <si>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</si>
  <si>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</si>
  <si>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</si>
  <si>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</si>
  <si>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</si>
  <si>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</si>
  <si>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</si>
  <si>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</si>
  <si>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</si>
  <si>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</si>
  <si>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</si>
  <si>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</si>
  <si>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</si>
  <si>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</si>
  <si>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</si>
  <si>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</si>
  <si>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</si>
  <si>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</si>
  <si>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</si>
  <si>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</si>
  <si>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</si>
  <si>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</si>
  <si>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</si>
  <si>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</si>
  <si>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</si>
  <si>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</si>
  <si>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</si>
  <si>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</si>
  <si>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</si>
  <si>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</si>
  <si>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</si>
  <si>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</si>
  <si>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</si>
  <si>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</si>
  <si>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</si>
  <si>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</si>
  <si>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</si>
  <si>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</si>
  <si>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</si>
  <si>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</si>
  <si>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</si>
  <si>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</si>
  <si>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</si>
  <si>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</si>
  <si>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</si>
  <si>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</si>
  <si>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</si>
  <si>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</si>
  <si>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</si>
  <si>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</si>
  <si>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</si>
  <si>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</si>
  <si>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</si>
  <si>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</si>
  <si>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</si>
  <si>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</si>
  <si>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</si>
  <si>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</si>
  <si>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</si>
  <si>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</si>
  <si>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</si>
  <si>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</si>
  <si>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</si>
  <si>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</si>
  <si>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</si>
  <si>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</si>
  <si>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</si>
  <si>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</si>
  <si>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</si>
  <si>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</si>
  <si>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</si>
  <si>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</si>
  <si>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</si>
  <si>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</si>
  <si>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</si>
  <si>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</si>
  <si>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</si>
  <si>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</si>
  <si>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</si>
  <si>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</si>
  <si>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</si>
  <si>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</si>
  <si>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</si>
  <si>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</si>
  <si>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</si>
  <si>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</si>
  <si>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</si>
  <si>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</si>
  <si>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</si>
  <si>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</si>
  <si>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</si>
  <si>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</si>
  <si>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</si>
  <si>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</si>
  <si>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</si>
  <si>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</si>
  <si>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</si>
  <si>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</si>
  <si>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</si>
  <si>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</si>
  <si>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</si>
  <si>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</si>
  <si>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</si>
  <si>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</si>
  <si>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</si>
  <si>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</si>
  <si>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</si>
  <si>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</si>
  <si>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</si>
  <si>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</si>
  <si>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</si>
  <si>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</si>
  <si>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</si>
  <si>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</si>
  <si>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</si>
  <si>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</si>
  <si>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</si>
  <si>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</si>
  <si>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</si>
  <si>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</si>
  <si>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</si>
  <si>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</si>
  <si>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</si>
  <si>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</si>
  <si>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</si>
  <si>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</si>
  <si>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</si>
  <si>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</si>
  <si>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</si>
  <si>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</si>
  <si>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</si>
  <si>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</si>
  <si>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</si>
  <si>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</si>
  <si>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</si>
  <si>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</si>
  <si>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</si>
  <si>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</si>
  <si>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</si>
  <si>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</si>
  <si>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</si>
  <si>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</si>
  <si>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</si>
  <si>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</si>
  <si>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</si>
  <si>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</si>
  <si>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</si>
  <si>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</si>
  <si>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</si>
  <si>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</si>
  <si>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</si>
  <si>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</si>
  <si>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</si>
  <si>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</si>
  <si>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</si>
  <si>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</si>
  <si>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</si>
  <si>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</si>
  <si>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</si>
  <si>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</si>
  <si>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</si>
  <si>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</si>
  <si>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</si>
  <si>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</si>
  <si>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</si>
  <si>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</si>
  <si>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</si>
  <si>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</si>
  <si>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</si>
  <si>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</si>
  <si>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</si>
  <si>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</si>
  <si>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</si>
  <si>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</si>
  <si>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</si>
  <si>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</si>
  <si>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</si>
  <si>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</si>
  <si>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</si>
  <si>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</si>
  <si>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</si>
  <si>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</si>
  <si>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</si>
  <si>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</si>
  <si>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</si>
  <si>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</si>
  <si>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</si>
  <si>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</si>
  <si>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</si>
  <si>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</si>
  <si>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</si>
  <si>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</si>
  <si>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</si>
  <si>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</si>
  <si>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</si>
  <si>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</si>
  <si>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</si>
  <si>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</si>
  <si>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</si>
  <si>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</si>
  <si>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</si>
  <si>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</si>
  <si>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</si>
  <si>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</si>
  <si>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</si>
  <si>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</si>
  <si>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</si>
  <si>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</si>
  <si>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</si>
  <si>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</si>
  <si>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</si>
  <si>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</si>
  <si>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</si>
  <si>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</si>
  <si>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</si>
  <si>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</si>
  <si>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</si>
  <si>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</si>
  <si>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</si>
  <si>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</si>
  <si>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</si>
  <si>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</si>
  <si>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</si>
  <si>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</si>
  <si>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</si>
  <si>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</si>
  <si>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</si>
  <si>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</si>
  <si>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</si>
  <si>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</si>
  <si>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</si>
  <si>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</si>
  <si>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</si>
  <si>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</si>
  <si>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</si>
  <si>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</si>
  <si>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</si>
  <si>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</si>
  <si>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</si>
  <si>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</si>
  <si>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</si>
  <si>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</si>
  <si>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</si>
  <si>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</si>
  <si>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</si>
  <si>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</si>
  <si>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</si>
  <si>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</si>
  <si>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</si>
  <si>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</si>
  <si>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</si>
  <si>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</si>
  <si>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</si>
  <si>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</si>
  <si>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</si>
  <si>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</si>
  <si>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</si>
  <si>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</si>
  <si>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</si>
  <si>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</si>
  <si>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</si>
  <si>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</si>
  <si>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</si>
  <si>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</si>
  <si>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</si>
  <si>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</si>
  <si>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</si>
  <si>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</si>
  <si>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</si>
  <si>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</si>
  <si>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</si>
  <si>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</si>
  <si>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</si>
  <si>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</si>
  <si>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</si>
  <si>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</si>
  <si>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</si>
  <si>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</si>
  <si>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</si>
  <si>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</si>
  <si>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</si>
  <si>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</si>
  <si>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</si>
  <si>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</si>
  <si>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</si>
  <si>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</si>
  <si>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</si>
  <si>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</si>
  <si>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</si>
  <si>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</si>
  <si>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</si>
  <si>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</si>
  <si>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</si>
  <si>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</si>
  <si>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</si>
  <si>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</si>
  <si>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</si>
  <si>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</si>
  <si>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</si>
  <si>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</si>
  <si>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</si>
  <si>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</si>
  <si>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</si>
  <si>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</si>
  <si>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</si>
  <si>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</si>
  <si>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</si>
  <si>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</si>
  <si>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</si>
  <si>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</si>
  <si>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</si>
  <si>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</si>
  <si>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</si>
  <si>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</si>
  <si>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</si>
  <si>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</si>
  <si>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</si>
  <si>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</si>
  <si>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</si>
  <si>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</si>
  <si>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</si>
  <si>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</si>
  <si>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</si>
  <si>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</si>
  <si>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</si>
  <si>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</si>
  <si>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</si>
  <si>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</si>
  <si>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</si>
  <si>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</si>
  <si>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</si>
  <si>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</si>
  <si>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</si>
  <si>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</si>
  <si>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</si>
  <si>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</si>
  <si>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</si>
  <si>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</si>
  <si>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</si>
  <si>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</si>
  <si>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</si>
  <si>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</si>
  <si>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</si>
  <si>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</si>
  <si>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</si>
  <si>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</si>
  <si>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</si>
  <si>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</si>
  <si>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</si>
  <si>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</si>
  <si>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</si>
  <si>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</si>
  <si>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</si>
  <si>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</si>
  <si>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</si>
  <si>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</si>
  <si>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</si>
  <si>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</si>
  <si>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</si>
  <si>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</si>
  <si>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</si>
  <si>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</si>
  <si>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</si>
  <si>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</si>
  <si>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</si>
  <si>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</si>
  <si>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</si>
  <si>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</si>
  <si>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</si>
  <si>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</si>
  <si>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</si>
  <si>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</si>
  <si>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</si>
  <si>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</si>
  <si>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</si>
  <si>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</si>
  <si>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</si>
  <si>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</si>
  <si>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</si>
  <si>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</si>
  <si>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</si>
  <si>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</si>
  <si>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</si>
  <si>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</si>
  <si>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</si>
  <si>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</si>
  <si>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</si>
  <si>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</si>
  <si>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</si>
  <si>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</si>
  <si>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</si>
  <si>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</si>
  <si>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</si>
  <si>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</si>
  <si>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</si>
  <si>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</si>
  <si>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</si>
  <si>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</si>
  <si>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</si>
  <si>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</si>
  <si>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</si>
  <si>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</si>
  <si>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</si>
  <si>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</si>
  <si>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</si>
  <si>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</si>
  <si>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</si>
  <si>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</si>
  <si>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</si>
  <si>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</si>
  <si>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</si>
  <si>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</si>
  <si>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</si>
  <si>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</si>
  <si>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</si>
  <si>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</si>
  <si>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</si>
  <si>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</si>
  <si>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</si>
  <si>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</si>
  <si>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</si>
  <si>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</si>
  <si>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</si>
  <si>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</si>
  <si>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</si>
  <si>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</si>
  <si>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</si>
  <si>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</si>
  <si>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</si>
  <si>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</si>
  <si>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</si>
  <si>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</si>
  <si>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</si>
  <si>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</si>
  <si>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</si>
  <si>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</si>
  <si>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</si>
  <si>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</si>
  <si>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</si>
  <si>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</si>
  <si>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</si>
  <si>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</si>
  <si>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</si>
  <si>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</si>
  <si>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</si>
  <si>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</si>
  <si>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</si>
  <si>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</si>
  <si>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</si>
  <si>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</si>
  <si>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</si>
  <si>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</si>
  <si>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</si>
  <si>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</si>
  <si>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</si>
  <si>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</si>
  <si>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</si>
  <si>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</si>
  <si>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</si>
  <si>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</si>
  <si>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</si>
  <si>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</si>
  <si>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</si>
  <si>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</si>
  <si>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</si>
  <si>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</si>
  <si>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</si>
  <si>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</si>
  <si>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</si>
  <si>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</si>
  <si>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</si>
  <si>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</si>
  <si>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</si>
  <si>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</si>
  <si>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</si>
  <si>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</si>
  <si>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</si>
  <si>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</si>
  <si>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</si>
  <si>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</si>
  <si>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</si>
  <si>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</si>
  <si>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</si>
  <si>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</si>
  <si>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</si>
  <si>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</si>
  <si>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</si>
  <si>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</si>
  <si>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</si>
  <si>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</si>
  <si>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</si>
  <si>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</si>
  <si>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</si>
  <si>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</si>
  <si>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</si>
  <si>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</si>
  <si>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</si>
  <si>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</si>
  <si>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</si>
  <si>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</si>
  <si>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</si>
  <si>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</si>
  <si>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</si>
  <si>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</si>
  <si>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</si>
  <si>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</si>
  <si>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</si>
  <si>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</si>
  <si>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</si>
  <si>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</si>
  <si>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</si>
  <si>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</si>
  <si>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</si>
  <si>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</si>
  <si>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</si>
  <si>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</si>
  <si>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</si>
  <si>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</si>
  <si>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</si>
  <si>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</si>
  <si>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</si>
  <si>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</si>
  <si>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</si>
  <si>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</si>
  <si>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</si>
  <si>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</si>
  <si>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</si>
  <si>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</si>
  <si>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</si>
  <si>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</si>
  <si>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</si>
  <si>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</si>
  <si>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</si>
  <si>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</si>
  <si>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</si>
  <si>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</si>
  <si>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</si>
  <si>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</si>
  <si>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</si>
  <si>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</si>
  <si>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</si>
  <si>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</si>
  <si>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</si>
  <si>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</si>
  <si>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</si>
  <si>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</si>
  <si>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</si>
  <si>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</si>
  <si>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</si>
  <si>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</si>
  <si>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</si>
  <si>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</si>
  <si>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</si>
  <si>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</si>
  <si>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</si>
  <si>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</si>
  <si>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</si>
  <si>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</si>
  <si>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</si>
  <si>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</si>
  <si>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</si>
  <si>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</si>
  <si>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</si>
  <si>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</si>
  <si>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</si>
  <si>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</si>
  <si>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</si>
  <si>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</si>
  <si>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</si>
  <si>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</si>
  <si>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</si>
  <si>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</si>
  <si>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</si>
  <si>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</si>
  <si>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</si>
  <si>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</si>
  <si>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</si>
  <si>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</si>
  <si>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</si>
  <si>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</si>
  <si>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</si>
  <si>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</si>
  <si>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</si>
  <si>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</si>
  <si>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</si>
  <si>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</si>
  <si>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</si>
  <si>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</si>
  <si>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</si>
  <si>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</si>
  <si>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</si>
  <si>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</si>
  <si>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</si>
  <si>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</si>
  <si>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</si>
  <si>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</si>
  <si>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</si>
  <si>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</si>
  <si>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</si>
  <si>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</si>
  <si>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</si>
  <si>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</si>
  <si>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</si>
  <si>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</si>
  <si>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</si>
  <si>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</si>
  <si>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</si>
  <si>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</si>
  <si>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</si>
  <si>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</si>
  <si>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</si>
  <si>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</si>
  <si>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</si>
  <si>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</si>
  <si>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</si>
  <si>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</si>
  <si>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</si>
  <si>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</si>
  <si>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</si>
  <si>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</si>
  <si>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</si>
  <si>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</si>
  <si>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</si>
  <si>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</si>
  <si>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</si>
  <si>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</si>
  <si>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</si>
  <si>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</si>
  <si>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</si>
  <si>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</si>
  <si>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</si>
  <si>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</si>
  <si>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</si>
  <si>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</si>
  <si>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</si>
  <si>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</si>
  <si>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</si>
  <si>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</si>
  <si>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</si>
  <si>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</si>
  <si>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</si>
  <si>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</si>
  <si>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</si>
  <si>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</si>
  <si>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</si>
  <si>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</si>
  <si>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</si>
  <si>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</si>
  <si>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</si>
  <si>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</si>
  <si>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</si>
  <si>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</si>
  <si>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</si>
  <si>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</si>
  <si>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</si>
  <si>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</si>
  <si>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</si>
  <si>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</si>
  <si>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</si>
  <si>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</si>
  <si>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</si>
  <si>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</si>
  <si>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</si>
  <si>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</si>
  <si>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</si>
  <si>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</si>
  <si>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</si>
  <si>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</si>
  <si>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</si>
  <si>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</si>
  <si>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</si>
  <si>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</si>
  <si>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</si>
  <si>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</si>
  <si>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</si>
  <si>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</si>
  <si>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</si>
  <si>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</si>
  <si>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</si>
  <si>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</si>
  <si>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</si>
  <si>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</si>
  <si>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</si>
  <si>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</si>
  <si>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</si>
  <si>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</si>
  <si>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</si>
  <si>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</si>
  <si>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</si>
  <si>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</si>
  <si>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</si>
  <si>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</si>
  <si>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</si>
  <si>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</si>
  <si>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</si>
  <si>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</si>
  <si>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</si>
  <si>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</si>
  <si>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</si>
  <si>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</si>
  <si>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</si>
  <si>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</si>
  <si>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</si>
  <si>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</si>
  <si>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</si>
  <si>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</si>
  <si>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</si>
  <si>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</si>
  <si>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</si>
  <si>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</si>
  <si>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</si>
  <si>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</si>
  <si>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</si>
  <si>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</si>
  <si>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</si>
  <si>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</si>
  <si>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</si>
  <si>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</si>
  <si>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</si>
  <si>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</si>
  <si>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</si>
  <si>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</si>
  <si>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</si>
  <si>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</si>
  <si>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</si>
  <si>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</si>
  <si>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</si>
  <si>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</si>
  <si>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</si>
  <si>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</si>
  <si>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</si>
  <si>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</si>
  <si>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</si>
  <si>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</si>
  <si>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</si>
  <si>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</si>
  <si>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</si>
  <si>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</si>
  <si>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</si>
  <si>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</si>
  <si>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</si>
  <si>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</si>
  <si>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</si>
  <si>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</si>
  <si>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</si>
  <si>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</si>
  <si>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</si>
  <si>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</si>
  <si>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</si>
  <si>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</si>
  <si>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</si>
  <si>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</si>
  <si>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</si>
  <si>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</si>
  <si>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</si>
  <si>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</si>
  <si>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</si>
  <si>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</si>
  <si>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</si>
  <si>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</si>
  <si>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</si>
  <si>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</si>
  <si>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</si>
  <si>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</si>
  <si>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</si>
  <si>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</si>
  <si>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</si>
  <si>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</si>
  <si>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</si>
  <si>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</si>
  <si>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</si>
  <si>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</si>
  <si>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</si>
  <si>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</si>
  <si>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</si>
  <si>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</si>
  <si>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</si>
  <si>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</si>
  <si>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</si>
  <si>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</si>
  <si>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</si>
  <si>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</si>
  <si>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</si>
  <si>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</si>
  <si>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</si>
  <si>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</si>
  <si>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</si>
  <si>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</si>
  <si>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</si>
  <si>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</si>
  <si>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</si>
  <si>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</si>
  <si>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</si>
  <si>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</si>
  <si>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</si>
  <si>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</si>
  <si>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</si>
  <si>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</si>
  <si>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</si>
  <si>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</si>
  <si>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</si>
  <si>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</si>
  <si>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</si>
  <si>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</si>
  <si>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</si>
  <si>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</si>
  <si>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</si>
  <si>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</si>
  <si>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</si>
  <si>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</si>
  <si>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</si>
  <si>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</si>
  <si>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</si>
  <si>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</si>
  <si>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</si>
  <si>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</si>
  <si>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</si>
  <si>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</si>
  <si>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</si>
  <si>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</si>
  <si>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</si>
  <si>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</si>
  <si>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</si>
  <si>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</si>
  <si>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</si>
  <si>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</si>
  <si>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</si>
  <si>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</si>
  <si>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</si>
  <si>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</si>
  <si>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</si>
  <si>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</si>
  <si>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</si>
  <si>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</si>
  <si>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</si>
  <si>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</si>
  <si>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</si>
  <si>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</si>
  <si>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</si>
  <si>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</si>
  <si>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</si>
  <si>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</si>
  <si>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</si>
  <si>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</si>
  <si>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</si>
  <si>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</si>
  <si>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</si>
  <si>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</si>
  <si>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</si>
  <si>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</si>
  <si>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</si>
  <si>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</si>
  <si>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</si>
  <si>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</si>
  <si>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</si>
  <si>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</si>
  <si>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</si>
  <si>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</si>
  <si>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</si>
  <si>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</si>
  <si>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</si>
  <si>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</si>
  <si>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</si>
  <si>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</si>
  <si>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</si>
  <si>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</si>
  <si>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</si>
  <si>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</si>
  <si>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</si>
  <si>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</si>
  <si>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</si>
  <si>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</si>
  <si>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</si>
  <si>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</si>
  <si>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</si>
  <si>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</si>
  <si>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</si>
  <si>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</si>
  <si>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</si>
  <si>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</si>
  <si>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</si>
  <si>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</si>
  <si>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</si>
  <si>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</si>
  <si>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</si>
  <si>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</si>
  <si>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</si>
  <si>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</si>
  <si>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</si>
  <si>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</si>
  <si>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</si>
  <si>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</si>
  <si>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</si>
  <si>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</si>
  <si>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</si>
  <si>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</si>
  <si>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</si>
  <si>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</si>
  <si>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</si>
  <si>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</si>
  <si>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</si>
  <si>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</si>
  <si>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</si>
  <si>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</si>
  <si>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</si>
  <si>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</si>
  <si>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</si>
  <si>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</si>
  <si>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</si>
  <si>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</si>
  <si>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</si>
  <si>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</si>
  <si>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</si>
  <si>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</si>
  <si>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</si>
  <si>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</si>
  <si>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</si>
  <si>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</si>
  <si>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</si>
  <si>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</si>
  <si>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</si>
  <si>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</si>
  <si>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</si>
  <si>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</si>
  <si>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</si>
  <si>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</si>
  <si>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</si>
  <si>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</si>
  <si>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</si>
  <si>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</si>
  <si>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</si>
  <si>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</si>
  <si>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</si>
  <si>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</si>
  <si>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</si>
  <si>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</si>
  <si>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</si>
  <si>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</si>
  <si>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</si>
  <si>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</si>
  <si>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</si>
  <si>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</si>
  <si>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</si>
  <si>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</si>
  <si>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</si>
  <si>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</si>
  <si>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</si>
  <si>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</si>
  <si>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</si>
  <si>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</si>
  <si>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</si>
  <si>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</si>
  <si>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</si>
  <si>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</si>
  <si>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</si>
  <si>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</si>
  <si>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</si>
  <si>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</si>
  <si>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</si>
  <si>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</si>
  <si>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</si>
  <si>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</si>
  <si>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</si>
  <si>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</si>
  <si>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</si>
  <si>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</si>
  <si>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</si>
  <si>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</si>
  <si>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</si>
  <si>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</si>
  <si>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</si>
  <si>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</si>
  <si>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</si>
  <si>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</si>
  <si>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</si>
  <si>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</si>
  <si>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</si>
  <si>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</si>
  <si>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</si>
  <si>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</si>
  <si>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</si>
  <si>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</si>
  <si>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</si>
  <si>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</si>
  <si>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</si>
  <si>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</si>
  <si>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</si>
  <si>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</si>
  <si>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</si>
  <si>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</si>
  <si>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</si>
  <si>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</si>
  <si>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</si>
  <si>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</si>
  <si>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</si>
  <si>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</si>
  <si>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</si>
  <si>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</si>
  <si>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</si>
  <si>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</si>
  <si>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</si>
  <si>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</si>
  <si>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</si>
  <si>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</si>
  <si>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</si>
  <si>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</si>
  <si>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</si>
  <si>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</si>
  <si>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</si>
  <si>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</si>
  <si>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</si>
  <si>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</si>
  <si>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</si>
  <si>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</si>
  <si>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</si>
  <si>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</si>
  <si>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</si>
  <si>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</si>
  <si>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</si>
  <si>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</si>
  <si>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</si>
  <si>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</si>
  <si>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</si>
  <si>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</si>
  <si>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</si>
  <si>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</si>
  <si>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</si>
  <si>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</si>
  <si>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</si>
  <si>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</si>
  <si>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</si>
  <si>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</si>
  <si>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</si>
  <si>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</si>
  <si>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</si>
  <si>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</si>
  <si>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</si>
  <si>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</si>
  <si>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</si>
  <si>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</si>
  <si>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</si>
  <si>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</si>
  <si>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</si>
  <si>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</si>
  <si>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</si>
  <si>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</si>
  <si>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</si>
  <si>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</si>
  <si>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</si>
  <si>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</si>
  <si>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</si>
  <si>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</si>
  <si>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</si>
  <si>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</si>
  <si>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</si>
  <si>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</si>
  <si>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</si>
  <si>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</si>
  <si>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</si>
  <si>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</si>
  <si>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</si>
  <si>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</si>
  <si>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</si>
  <si>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</si>
  <si>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</si>
  <si>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</si>
  <si>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</si>
  <si>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</si>
  <si>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</si>
  <si>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</si>
  <si>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</si>
  <si>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</si>
  <si>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</si>
  <si>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</si>
  <si>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</si>
  <si>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</si>
  <si>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</si>
  <si>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</si>
  <si>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</si>
  <si>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</si>
  <si>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</si>
  <si>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</si>
  <si>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</si>
  <si>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</si>
  <si>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</si>
  <si>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</si>
  <si>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</si>
  <si>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</si>
  <si>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</si>
  <si>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</si>
  <si>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</si>
  <si>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</si>
  <si>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</si>
  <si>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</si>
  <si>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</si>
  <si>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</si>
  <si>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</si>
  <si>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</si>
  <si>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</si>
  <si>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</si>
  <si>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</si>
  <si>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</si>
  <si>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</si>
  <si>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</si>
  <si>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</si>
  <si>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</si>
  <si>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</si>
  <si>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</si>
  <si>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</si>
  <si>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</si>
  <si>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</si>
  <si>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</si>
  <si>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</si>
  <si>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</si>
  <si>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</si>
  <si>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</si>
  <si>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</si>
  <si>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</si>
  <si>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</si>
  <si>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</si>
  <si>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</si>
  <si>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</si>
  <si>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</si>
  <si>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</si>
  <si>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</si>
  <si>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</si>
  <si>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</si>
  <si>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</si>
  <si>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</si>
  <si>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</si>
  <si>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</si>
  <si>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</si>
  <si>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</si>
  <si>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</si>
  <si>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</si>
  <si>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</si>
  <si>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</si>
  <si>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</si>
  <si>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</si>
  <si>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</si>
  <si>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</si>
  <si>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</si>
  <si>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</si>
  <si>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</si>
  <si>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</si>
  <si>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</si>
  <si>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</si>
  <si>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</si>
  <si>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</si>
  <si>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</si>
  <si>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</si>
  <si>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</si>
  <si>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</si>
  <si>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</si>
  <si>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</si>
  <si>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</si>
  <si>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</si>
  <si>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</si>
  <si>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</si>
  <si>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</si>
  <si>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</si>
  <si>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</si>
  <si>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</si>
  <si>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</si>
  <si>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</si>
  <si>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</si>
  <si>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</si>
  <si>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</si>
  <si>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</si>
  <si>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</si>
  <si>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</si>
  <si>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</si>
  <si>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</si>
  <si>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</si>
  <si>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</si>
  <si>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</si>
  <si>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</si>
  <si>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</si>
  <si>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</si>
  <si>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</si>
  <si>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</si>
  <si>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</si>
  <si>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</si>
  <si>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</si>
  <si>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</si>
  <si>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</si>
  <si>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</si>
  <si>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</si>
  <si>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</si>
  <si>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</si>
  <si>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</si>
  <si>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</si>
  <si>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</si>
  <si>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</si>
  <si>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</si>
  <si>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</si>
  <si>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</si>
  <si>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</si>
  <si>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</si>
  <si>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</si>
  <si>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</si>
  <si>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</si>
  <si>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</si>
  <si>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</si>
  <si>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</si>
  <si>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</si>
  <si>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</si>
  <si>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</si>
  <si>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</si>
  <si>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</si>
  <si>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</si>
  <si>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</si>
  <si>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</si>
  <si>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</si>
  <si>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</si>
  <si>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</si>
  <si>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</si>
  <si>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</si>
  <si>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</si>
  <si>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</si>
  <si>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</si>
  <si>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</si>
  <si>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</si>
  <si>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</si>
  <si>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</si>
  <si>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</si>
  <si>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</si>
  <si>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</si>
  <si>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</si>
  <si>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</si>
  <si>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</si>
  <si>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</si>
  <si>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</si>
  <si>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</si>
  <si>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</si>
  <si>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</si>
  <si>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</si>
  <si>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</si>
  <si>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</si>
  <si>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</si>
  <si>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</si>
  <si>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</si>
  <si>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</si>
  <si>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</si>
  <si>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</si>
  <si>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</si>
  <si>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</si>
  <si>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</si>
  <si>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</si>
  <si>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</si>
  <si>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</si>
  <si>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</si>
  <si>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</si>
  <si>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</si>
  <si>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</si>
  <si>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</si>
  <si>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</si>
  <si>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</si>
  <si>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</si>
  <si>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</si>
  <si>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</si>
  <si>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</si>
  <si>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</si>
  <si>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</si>
  <si>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</si>
  <si>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</si>
  <si>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</si>
  <si>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</si>
  <si>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</si>
  <si>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</si>
  <si>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</si>
  <si>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</si>
  <si>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</si>
  <si>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</si>
  <si>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</si>
  <si>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</si>
  <si>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</si>
  <si>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</si>
  <si>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</si>
  <si>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</si>
  <si>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</si>
  <si>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</si>
  <si>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</si>
  <si>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</si>
  <si>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</si>
  <si>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</si>
  <si>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</si>
  <si>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</si>
  <si>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</si>
  <si>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</si>
  <si>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</si>
  <si>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</si>
  <si>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</si>
  <si>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</si>
  <si>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</si>
  <si>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</si>
  <si>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</si>
  <si>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</si>
  <si>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</si>
  <si>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</si>
  <si>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</si>
  <si>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</si>
  <si>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</si>
  <si>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</si>
  <si>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</si>
  <si>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</si>
  <si>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</si>
  <si>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</si>
  <si>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</si>
  <si>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</si>
  <si>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</si>
  <si>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</si>
  <si>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</si>
  <si>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</si>
  <si>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</si>
  <si>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</si>
  <si>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</si>
  <si>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</si>
  <si>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</si>
  <si>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</si>
  <si>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</si>
  <si>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</si>
  <si>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</si>
  <si>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</si>
  <si>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</si>
  <si>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</si>
  <si>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</si>
  <si>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</si>
  <si>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</si>
  <si>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</si>
  <si>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</si>
  <si>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</si>
  <si>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</si>
  <si>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</si>
  <si>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</si>
  <si>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</si>
  <si>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</si>
  <si>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</si>
  <si>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</si>
  <si>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</si>
  <si>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</si>
  <si>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</si>
  <si>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</si>
  <si>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</si>
  <si>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</si>
  <si>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</si>
  <si>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</si>
  <si>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</si>
  <si>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</si>
  <si>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</si>
  <si>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</si>
  <si>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</si>
  <si>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</si>
  <si>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</si>
  <si>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</si>
  <si>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</si>
  <si>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</si>
  <si>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</si>
  <si>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</si>
  <si>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</si>
  <si>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</si>
  <si>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</si>
  <si>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</si>
  <si>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</si>
  <si>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</si>
  <si>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</si>
  <si>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</si>
  <si>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</si>
  <si>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</si>
  <si>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</si>
  <si>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</si>
  <si>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</si>
  <si>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</si>
  <si>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</si>
  <si>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</si>
  <si>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</si>
  <si>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</si>
  <si>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</si>
  <si>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</si>
  <si>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</si>
  <si>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</si>
  <si>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</si>
  <si>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</si>
  <si>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</si>
  <si>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</si>
  <si>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</si>
  <si>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</si>
  <si>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</si>
  <si>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</si>
  <si>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</si>
  <si>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</si>
  <si>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</si>
  <si>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</si>
  <si>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</si>
  <si>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</si>
  <si>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</si>
  <si>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</si>
  <si>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</si>
  <si>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</si>
  <si>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</si>
  <si>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</si>
  <si>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</si>
  <si>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</si>
  <si>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</si>
  <si>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</si>
  <si>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</si>
  <si>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</si>
  <si>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</si>
  <si>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</si>
  <si>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</si>
  <si>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</si>
  <si>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</si>
  <si>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</si>
  <si>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</si>
  <si>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</si>
  <si>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</si>
  <si>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</si>
  <si>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</si>
  <si>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</si>
  <si>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</si>
  <si>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</si>
  <si>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</si>
  <si>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</si>
  <si>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</si>
  <si>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</si>
  <si>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</si>
  <si>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</si>
  <si>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</si>
  <si>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</si>
  <si>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</si>
  <si>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</si>
  <si>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</si>
  <si>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</si>
  <si>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</si>
  <si>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</si>
  <si>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</si>
  <si>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</si>
  <si>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</si>
  <si>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</si>
  <si>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</si>
  <si>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</si>
  <si>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</si>
  <si>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</si>
  <si>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</si>
  <si>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</si>
  <si>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</si>
  <si>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</si>
  <si>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</si>
  <si>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</si>
  <si>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</si>
  <si>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</si>
  <si>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</si>
  <si>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</si>
  <si>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</si>
  <si>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</si>
  <si>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</si>
  <si>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</si>
  <si>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</si>
  <si>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</si>
  <si>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</si>
  <si>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</si>
  <si>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</si>
  <si>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</si>
  <si>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</si>
  <si>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</si>
  <si>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</si>
  <si>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</si>
  <si>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</si>
  <si>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</si>
  <si>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</si>
  <si>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</si>
  <si>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</si>
  <si>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</si>
  <si>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</si>
  <si>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</si>
  <si>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</si>
  <si>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</si>
  <si>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</si>
  <si>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</si>
  <si>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</si>
  <si>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</si>
  <si>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</si>
  <si>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</si>
  <si>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</si>
  <si>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</si>
  <si>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</si>
  <si>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</si>
  <si>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</si>
  <si>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</si>
  <si>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</si>
  <si>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</si>
  <si>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</si>
  <si>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</si>
  <si>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</si>
  <si>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</si>
  <si>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</si>
  <si>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</si>
  <si>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</si>
  <si>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</si>
  <si>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</si>
  <si>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</si>
  <si>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</si>
  <si>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</si>
  <si>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</si>
  <si>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</si>
  <si>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</si>
  <si>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</si>
  <si>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</si>
  <si>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</si>
  <si>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</si>
  <si>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</si>
  <si>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</si>
  <si>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</si>
  <si>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</si>
  <si>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</si>
  <si>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</si>
  <si>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</si>
  <si>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</si>
  <si>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</si>
  <si>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</si>
  <si>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</si>
  <si>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</si>
  <si>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</si>
  <si>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</si>
  <si>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</si>
  <si>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</si>
  <si>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</si>
  <si>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</si>
  <si>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</si>
  <si>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</si>
  <si>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</si>
  <si>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</si>
  <si>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</si>
  <si>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</si>
  <si>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</si>
  <si>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</si>
  <si>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</si>
  <si>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</si>
  <si>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</si>
  <si>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</si>
  <si>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</si>
  <si>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</si>
  <si>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</si>
  <si>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</si>
  <si>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</si>
  <si>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</si>
  <si>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</si>
  <si>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</si>
  <si>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</si>
  <si>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</si>
  <si>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</si>
  <si>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</si>
  <si>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</si>
  <si>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</si>
  <si>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</si>
  <si>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</si>
  <si>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</si>
  <si>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</si>
  <si>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</si>
  <si>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</si>
  <si>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</si>
  <si>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</si>
  <si>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</si>
  <si>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</si>
  <si>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</si>
  <si>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</si>
  <si>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</si>
  <si>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</si>
  <si>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</si>
  <si>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</si>
  <si>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</si>
  <si>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</si>
  <si>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</si>
  <si>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</si>
  <si>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</si>
  <si>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</si>
  <si>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</si>
  <si>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</si>
  <si>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</si>
  <si>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</si>
  <si>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</si>
  <si>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</si>
  <si>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</si>
  <si>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</si>
  <si>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</si>
  <si>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</si>
  <si>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</si>
  <si>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</si>
  <si>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</si>
  <si>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</si>
  <si>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</si>
  <si>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</si>
  <si>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</si>
  <si>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</si>
  <si>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</si>
  <si>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</si>
  <si>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</si>
  <si>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</si>
  <si>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</si>
  <si>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</si>
  <si>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</si>
  <si>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</si>
  <si>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</si>
  <si>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</si>
  <si>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</si>
  <si>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</si>
  <si>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</si>
  <si>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</si>
  <si>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</si>
  <si>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</si>
  <si>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</si>
  <si>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</si>
  <si>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</si>
  <si>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</si>
  <si>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</si>
  <si>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</si>
  <si>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</si>
  <si>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</si>
  <si>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</si>
  <si>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</si>
  <si>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</si>
  <si>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</si>
  <si>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</si>
  <si>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</si>
  <si>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</si>
  <si>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</si>
  <si>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</si>
  <si>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</si>
  <si>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</si>
  <si>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</si>
  <si>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</si>
  <si>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</si>
  <si>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</si>
  <si>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</si>
  <si>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</si>
  <si>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</si>
  <si>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</si>
  <si>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</si>
  <si>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</si>
  <si>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</si>
  <si>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</si>
  <si>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</si>
  <si>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</si>
  <si>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</si>
  <si>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</si>
  <si>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</si>
  <si>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</si>
  <si>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</si>
  <si>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</si>
  <si>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</si>
  <si>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</si>
  <si>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</si>
  <si>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</si>
  <si>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</si>
  <si>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</si>
  <si>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</si>
  <si>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</si>
  <si>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</si>
  <si>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</si>
  <si>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</si>
  <si>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</si>
  <si>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</si>
  <si>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</si>
  <si>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</si>
  <si>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</si>
  <si>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</si>
  <si>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</si>
  <si>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</si>
  <si>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</si>
  <si>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</si>
  <si>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</si>
  <si>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</si>
  <si>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</si>
  <si>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</si>
  <si>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</si>
  <si>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</si>
  <si>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</si>
  <si>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</si>
  <si>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</si>
  <si>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</si>
  <si>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</si>
  <si>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</si>
  <si>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</si>
  <si>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</si>
  <si>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</si>
  <si>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</si>
  <si>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</si>
  <si>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</si>
  <si>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</si>
  <si>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</si>
  <si>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</si>
  <si>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</si>
  <si>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</si>
  <si>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</si>
  <si>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</si>
  <si>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</si>
  <si>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</si>
  <si>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</si>
  <si>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</si>
  <si>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</si>
  <si>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</si>
  <si>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</si>
  <si>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</si>
  <si>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</si>
  <si>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</si>
  <si>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</si>
  <si>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</si>
  <si>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</si>
  <si>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</si>
  <si>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</si>
  <si>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</si>
  <si>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</si>
  <si>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</si>
  <si>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</si>
  <si>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</si>
  <si>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</si>
  <si>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</si>
  <si>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</si>
  <si>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</si>
  <si>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</si>
  <si>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</si>
  <si>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</si>
  <si>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</si>
  <si>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</si>
  <si>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</si>
  <si>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</si>
  <si>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</si>
  <si>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</si>
  <si>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</si>
  <si>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</si>
  <si>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</si>
  <si>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</si>
  <si>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</si>
  <si>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</si>
  <si>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</si>
  <si>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</si>
  <si>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</si>
  <si>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</si>
  <si>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</si>
  <si>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</si>
  <si>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</si>
  <si>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</si>
  <si>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</si>
  <si>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</si>
  <si>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</si>
  <si>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</si>
  <si>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</si>
  <si>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</si>
  <si>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</si>
  <si>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</si>
  <si>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</si>
  <si>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</si>
  <si>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</si>
  <si>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</si>
  <si>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</si>
  <si>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</si>
  <si>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</si>
  <si>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</si>
  <si>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</si>
  <si>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</si>
  <si>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</si>
  <si>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</si>
  <si>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</si>
  <si>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</si>
  <si>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</si>
  <si>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</si>
  <si>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</si>
  <si>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</si>
  <si>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</si>
  <si>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</si>
  <si>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</si>
  <si>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</si>
  <si>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</si>
  <si>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</si>
  <si>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</si>
  <si>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</si>
  <si>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</si>
  <si>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</si>
  <si>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</si>
  <si>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</si>
  <si>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</si>
  <si>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</si>
  <si>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</si>
  <si>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</si>
  <si>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</si>
  <si>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</si>
  <si>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</si>
  <si>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</si>
  <si>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</si>
  <si>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</si>
  <si>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</si>
  <si>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</si>
  <si>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</si>
  <si>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</si>
  <si>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</si>
  <si>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</si>
  <si>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</si>
  <si>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</si>
  <si>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</si>
  <si>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</si>
  <si>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</si>
  <si>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</si>
  <si>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</si>
  <si>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</si>
  <si>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</si>
  <si>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</si>
  <si>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</si>
  <si>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</si>
  <si>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</si>
  <si>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</si>
  <si>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</si>
  <si>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</si>
  <si>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</si>
  <si>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</si>
  <si>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</si>
  <si>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</si>
  <si>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</si>
  <si>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</si>
  <si>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</si>
  <si>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</si>
  <si>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</si>
  <si>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</si>
  <si>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</si>
  <si>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</si>
  <si>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</si>
  <si>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</si>
  <si>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</si>
  <si>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</si>
  <si>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</si>
  <si>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</si>
  <si>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</si>
  <si>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</si>
  <si>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</si>
  <si>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</si>
  <si>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</si>
  <si>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</si>
  <si>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</si>
  <si>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</si>
  <si>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</si>
  <si>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</si>
  <si>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</si>
  <si>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</si>
  <si>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</si>
  <si>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</si>
  <si>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</si>
  <si>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</si>
  <si>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</si>
  <si>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</si>
  <si>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</si>
  <si>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</si>
  <si>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</si>
  <si>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</si>
  <si>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</si>
  <si>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</si>
  <si>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</si>
  <si>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</si>
  <si>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</si>
  <si>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</si>
  <si>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</si>
  <si>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</si>
  <si>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</si>
  <si>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</si>
  <si>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</si>
  <si>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</si>
  <si>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</si>
  <si>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</si>
  <si>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</si>
  <si>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</si>
  <si>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</si>
  <si>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</si>
  <si>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</si>
  <si>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</si>
  <si>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</si>
  <si>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</si>
  <si>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</si>
  <si>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</si>
  <si>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</si>
  <si>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</si>
  <si>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</si>
  <si>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</si>
  <si>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</si>
  <si>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</si>
  <si>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</si>
  <si>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</si>
  <si>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</si>
  <si>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</si>
  <si>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</si>
  <si>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</si>
  <si>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</si>
  <si>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</si>
  <si>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</si>
  <si>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</si>
  <si>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</si>
  <si>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</si>
  <si>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</si>
  <si>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</si>
  <si>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</si>
  <si>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</si>
  <si>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</si>
  <si>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</si>
  <si>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</si>
  <si>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</si>
  <si>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</si>
  <si>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</si>
  <si>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</si>
  <si>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</si>
  <si>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</si>
  <si>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</si>
  <si>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</si>
  <si>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</si>
  <si>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</si>
  <si>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</si>
  <si>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</si>
  <si>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</si>
  <si>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</si>
  <si>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</si>
  <si>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</si>
  <si>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</si>
  <si>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</si>
  <si>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</si>
  <si>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</si>
  <si>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</si>
  <si>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</si>
  <si>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</si>
  <si>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</si>
  <si>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</si>
  <si>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</si>
  <si>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</si>
  <si>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</si>
  <si>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</si>
  <si>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</si>
  <si>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</si>
  <si>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</si>
  <si>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</si>
  <si>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</si>
  <si>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</si>
  <si>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</si>
  <si>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</si>
  <si>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</si>
  <si>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</si>
  <si>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</si>
  <si>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</si>
  <si>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</si>
  <si>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</si>
  <si>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</si>
  <si>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</si>
  <si>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</si>
  <si>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</si>
  <si>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</si>
  <si>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</si>
  <si>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</si>
  <si>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</si>
  <si>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</si>
  <si>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</si>
  <si>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</si>
  <si>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</si>
  <si>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</si>
  <si>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</si>
  <si>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</si>
  <si>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</si>
  <si>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</si>
  <si>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</si>
  <si>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</si>
  <si>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</si>
  <si>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</si>
  <si>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</si>
  <si>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</si>
  <si>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</si>
  <si>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</si>
  <si>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</si>
  <si>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</si>
  <si>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</si>
  <si>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</si>
  <si>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</si>
  <si>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</si>
  <si>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</si>
  <si>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</si>
  <si>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</si>
  <si>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</si>
  <si>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</si>
  <si>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</si>
  <si>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</si>
  <si>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</si>
  <si>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</si>
  <si>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</si>
  <si>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</si>
  <si>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</si>
  <si>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</si>
  <si>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</si>
  <si>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</si>
  <si>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</si>
  <si>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</si>
  <si>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</si>
  <si>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</si>
  <si>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</si>
  <si>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</si>
  <si>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</si>
  <si>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</si>
  <si>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</si>
  <si>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</si>
  <si>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</si>
  <si>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</si>
  <si>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</si>
  <si>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</si>
  <si>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</si>
  <si>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</si>
  <si>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</si>
  <si>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</si>
  <si>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</si>
  <si>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</si>
  <si>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</si>
  <si>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</si>
  <si>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</si>
  <si>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</si>
  <si>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</si>
  <si>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</si>
  <si>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</si>
  <si>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</si>
  <si>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</si>
  <si>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</si>
  <si>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</si>
  <si>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</si>
  <si>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</si>
  <si>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</si>
  <si>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</si>
  <si>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</si>
  <si>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</si>
  <si>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</si>
  <si>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</si>
  <si>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</si>
  <si>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</si>
  <si>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</si>
  <si>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</si>
  <si>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</si>
  <si>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</si>
  <si>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</si>
  <si>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</si>
  <si>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</si>
  <si>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</si>
  <si>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</si>
  <si>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</si>
  <si>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</si>
  <si>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</si>
  <si>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</si>
  <si>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</si>
  <si>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</si>
  <si>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</si>
  <si>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</si>
  <si>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</si>
  <si>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</si>
  <si>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</si>
  <si>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</si>
  <si>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</si>
  <si>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</si>
  <si>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</si>
  <si>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</si>
  <si>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</si>
  <si>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</si>
  <si>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</si>
  <si>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</si>
  <si>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</si>
  <si>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</si>
  <si>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</si>
  <si>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</si>
  <si>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</si>
  <si>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</si>
  <si>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</si>
  <si>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</si>
  <si>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</si>
  <si>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</si>
  <si>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</si>
  <si>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</si>
  <si>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</si>
  <si>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</si>
  <si>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</si>
  <si>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</si>
  <si>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</si>
  <si>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</si>
  <si>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</si>
  <si>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</si>
  <si>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</si>
  <si>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</si>
  <si>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</si>
  <si>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</si>
  <si>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</si>
  <si>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</si>
  <si>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</si>
  <si>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</si>
  <si>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</si>
  <si>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</si>
  <si>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</si>
  <si>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</si>
  <si>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</si>
  <si>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</si>
  <si>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</si>
  <si>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</si>
  <si>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</si>
  <si>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</si>
  <si>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</si>
  <si>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</si>
  <si>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</si>
  <si>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</si>
  <si>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</si>
  <si>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</si>
  <si>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</si>
  <si>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</si>
  <si>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</si>
  <si>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</si>
  <si>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</si>
  <si>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</si>
  <si>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</si>
  <si>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</si>
  <si>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</si>
  <si>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</si>
  <si>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</si>
  <si>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</si>
  <si>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</si>
  <si>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</si>
  <si>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</si>
  <si>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</si>
  <si>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</si>
  <si>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</si>
  <si>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</si>
  <si>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</si>
  <si>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</si>
  <si>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</si>
  <si>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</si>
  <si>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</si>
  <si>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</si>
  <si>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</si>
  <si>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</si>
  <si>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</si>
  <si>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</si>
  <si>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</si>
  <si>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</si>
  <si>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</si>
  <si>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</si>
  <si>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</si>
  <si>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</si>
  <si>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</si>
  <si>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</si>
  <si>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</si>
  <si>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</si>
  <si>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</si>
  <si>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</si>
  <si>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</si>
  <si>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</si>
  <si>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</si>
  <si>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</si>
  <si>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</si>
  <si>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</si>
  <si>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</si>
  <si>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</si>
  <si>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</si>
  <si>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</si>
  <si>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</si>
  <si>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</si>
  <si>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</si>
  <si>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</si>
  <si>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</si>
  <si>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</si>
  <si>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</si>
  <si>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</si>
  <si>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</si>
  <si>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</si>
  <si>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</si>
  <si>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</si>
  <si>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</si>
  <si>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</si>
  <si>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</si>
  <si>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</si>
  <si>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</si>
  <si>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</si>
  <si>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</si>
  <si>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</si>
  <si>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</si>
  <si>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</si>
  <si>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</si>
  <si>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</si>
  <si>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</si>
  <si>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</si>
  <si>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</si>
  <si>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</si>
  <si>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</si>
  <si>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</si>
  <si>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</si>
  <si>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</si>
  <si>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</si>
  <si>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</si>
  <si>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</si>
  <si>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</si>
  <si>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</si>
  <si>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</si>
  <si>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</si>
  <si>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</si>
  <si>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</si>
  <si>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</si>
  <si>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</si>
  <si>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</si>
  <si>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</si>
  <si>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</si>
  <si>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</si>
  <si>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</si>
  <si>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</si>
  <si>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</si>
  <si>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</si>
  <si>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</si>
  <si>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</si>
  <si>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</si>
  <si>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</si>
  <si>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</si>
  <si>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</si>
  <si>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</si>
  <si>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</si>
  <si>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</si>
  <si>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</si>
  <si>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</si>
  <si>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</si>
  <si>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</si>
  <si>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</si>
  <si>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</si>
  <si>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</si>
  <si>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</si>
  <si>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</si>
  <si>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</si>
  <si>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</si>
  <si>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</si>
  <si>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</si>
  <si>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</si>
  <si>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</si>
  <si>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</si>
  <si>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</si>
  <si>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</si>
  <si>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</si>
  <si>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</si>
  <si>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</si>
  <si>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</si>
  <si>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</si>
  <si>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</si>
  <si>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</si>
  <si>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</si>
  <si>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</si>
  <si>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</si>
  <si>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</si>
  <si>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</si>
  <si>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</si>
  <si>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</si>
  <si>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</si>
  <si>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</si>
  <si>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</si>
  <si>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</si>
  <si>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</si>
  <si>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</si>
  <si>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</si>
  <si>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</si>
  <si>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</si>
  <si>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</si>
  <si>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</si>
  <si>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</si>
  <si>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</si>
  <si>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</si>
  <si>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</si>
  <si>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</si>
  <si>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</si>
  <si>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</si>
  <si>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</si>
  <si>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</si>
  <si>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</si>
  <si>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</si>
  <si>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</si>
  <si>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</si>
  <si>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</si>
  <si>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</si>
  <si>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</si>
  <si>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</si>
  <si>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</si>
  <si>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</si>
  <si>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</si>
  <si>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</si>
  <si>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</si>
  <si>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</si>
  <si>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</si>
  <si>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</si>
  <si>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</si>
  <si>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</si>
  <si>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</si>
  <si>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</si>
  <si>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</si>
  <si>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</si>
  <si>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</si>
  <si>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</si>
  <si>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</si>
  <si>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</si>
  <si>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</si>
  <si>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</si>
  <si>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</si>
  <si>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</si>
  <si>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</si>
  <si>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</si>
  <si>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</si>
  <si>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</si>
  <si>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</si>
  <si>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</si>
  <si>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</si>
  <si>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</si>
  <si>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</si>
  <si>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</si>
  <si>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</si>
  <si>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</si>
  <si>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</si>
  <si>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</si>
  <si>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</si>
  <si>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</si>
  <si>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</si>
  <si>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</si>
  <si>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</si>
  <si>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</si>
  <si>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</si>
  <si>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</si>
  <si>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</si>
  <si>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</si>
  <si>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</si>
  <si>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</si>
  <si>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</si>
  <si>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</si>
  <si>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</si>
  <si>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</si>
  <si>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</si>
  <si>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</si>
  <si>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</si>
  <si>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</si>
  <si>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</si>
  <si>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</si>
  <si>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</si>
  <si>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</si>
  <si>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</si>
  <si>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</si>
  <si>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</si>
  <si>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</si>
  <si>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</si>
  <si>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</si>
  <si>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</si>
  <si>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</si>
  <si>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</si>
  <si>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</si>
  <si>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</si>
  <si>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</si>
  <si>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</si>
  <si>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</si>
  <si>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</si>
  <si>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</si>
  <si>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</si>
  <si>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</si>
  <si>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</si>
  <si>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</si>
  <si>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</si>
  <si>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</si>
  <si>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</si>
  <si>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</si>
  <si>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</si>
  <si>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</si>
  <si>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</si>
  <si>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</si>
  <si>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</si>
  <si>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</si>
  <si>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</si>
  <si>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</si>
  <si>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</si>
  <si>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</si>
  <si>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</si>
  <si>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</si>
  <si>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</si>
  <si>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</si>
  <si>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</si>
  <si>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</si>
  <si>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</si>
  <si>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</si>
  <si>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</si>
  <si>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</si>
  <si>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</si>
  <si>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</si>
  <si>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</si>
  <si>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</si>
  <si>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</si>
  <si>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</si>
  <si>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</si>
  <si>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</si>
  <si>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</si>
  <si>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</si>
  <si>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</si>
  <si>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</si>
  <si>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</si>
  <si>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</si>
  <si>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</si>
  <si>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</si>
  <si>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</si>
  <si>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</si>
  <si>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</si>
  <si>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</si>
  <si>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</si>
  <si>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</si>
  <si>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</si>
  <si>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</si>
  <si>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</si>
  <si>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</si>
  <si>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</si>
  <si>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</si>
  <si>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</si>
  <si>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</si>
  <si>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</si>
  <si>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</si>
  <si>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</si>
  <si>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</si>
  <si>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</si>
  <si>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</si>
  <si>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</si>
  <si>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</si>
  <si>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</si>
  <si>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</si>
  <si>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</si>
  <si>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</si>
  <si>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</si>
  <si>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</si>
  <si>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</si>
  <si>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</si>
  <si>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</si>
  <si>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</si>
  <si>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</si>
  <si>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</si>
  <si>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</si>
  <si>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</si>
  <si>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</si>
  <si>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</si>
  <si>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</si>
  <si>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</si>
  <si>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</si>
  <si>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</si>
  <si>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</si>
  <si>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</si>
  <si>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</si>
  <si>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</si>
  <si>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</si>
  <si>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</si>
  <si>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</si>
  <si>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</si>
  <si>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</si>
  <si>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</si>
  <si>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</si>
  <si>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</si>
  <si>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</si>
  <si>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</si>
  <si>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</si>
  <si>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</si>
  <si>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</si>
  <si>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</si>
  <si>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</si>
  <si>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</si>
  <si>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</si>
  <si>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</si>
  <si>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</si>
  <si>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</si>
  <si>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</si>
  <si>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</si>
  <si>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</si>
  <si>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</si>
  <si>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</si>
  <si>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</si>
  <si>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</si>
  <si>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</si>
  <si>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</si>
  <si>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</si>
  <si>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</si>
  <si>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</si>
  <si>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</si>
  <si>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</si>
  <si>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</si>
  <si>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</si>
  <si>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</si>
  <si>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</si>
  <si>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</si>
  <si>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</si>
  <si>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</si>
  <si>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</si>
  <si>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</si>
  <si>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</si>
  <si>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</si>
  <si>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</si>
  <si>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</si>
  <si>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</si>
  <si>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</si>
  <si>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</si>
  <si>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</si>
  <si>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</si>
  <si>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</si>
  <si>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</si>
  <si>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</si>
  <si>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</si>
  <si>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</si>
  <si>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</si>
  <si>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</si>
  <si>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</si>
  <si>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</si>
  <si>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</si>
  <si>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</si>
  <si>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</si>
  <si>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</si>
  <si>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</si>
  <si>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</si>
  <si>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</si>
  <si>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</si>
  <si>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</si>
  <si>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</si>
  <si>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</si>
  <si>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</si>
  <si>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</si>
  <si>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</si>
  <si>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</si>
  <si>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</si>
  <si>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</si>
  <si>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</si>
  <si>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</si>
  <si>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</si>
  <si>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</si>
  <si>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</si>
  <si>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</si>
  <si>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</si>
  <si>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</si>
  <si>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</si>
  <si>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</si>
  <si>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</si>
  <si>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</si>
  <si>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</si>
  <si>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</si>
  <si>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</si>
  <si>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</si>
  <si>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</si>
  <si>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</si>
  <si>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</si>
  <si>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</si>
  <si>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</si>
  <si>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</si>
  <si>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</si>
  <si>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</si>
  <si>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</si>
  <si>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</si>
  <si>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</si>
  <si>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</si>
  <si>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</si>
  <si>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</si>
  <si>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</si>
  <si>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</si>
  <si>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</si>
  <si>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</si>
  <si>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</si>
  <si>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</si>
  <si>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</si>
  <si>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</si>
  <si>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</si>
  <si>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</si>
  <si>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</si>
  <si>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</si>
  <si>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</si>
  <si>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</si>
  <si>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</si>
  <si>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</si>
  <si>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</si>
  <si>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</si>
  <si>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</si>
  <si>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</si>
  <si>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</si>
  <si>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</si>
  <si>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</si>
  <si>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</si>
  <si>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</si>
  <si>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</si>
  <si>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</si>
  <si>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</si>
  <si>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</si>
  <si>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</si>
  <si>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</si>
  <si>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</si>
  <si>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</si>
  <si>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</si>
  <si>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</si>
  <si>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</si>
  <si>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</si>
  <si>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</si>
  <si>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</si>
  <si>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</si>
  <si>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</si>
  <si>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</si>
  <si>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</si>
  <si>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</si>
  <si>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</si>
  <si>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</si>
  <si>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</si>
  <si>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</si>
  <si>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</si>
  <si>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</si>
  <si>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</si>
  <si>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</si>
  <si>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</si>
  <si>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</si>
  <si>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</si>
  <si>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</si>
  <si>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</si>
  <si>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</si>
  <si>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</si>
  <si>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</si>
  <si>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</si>
  <si>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</si>
  <si>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</si>
  <si>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</si>
  <si>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</si>
  <si>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</si>
  <si>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</si>
  <si>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</si>
  <si>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</si>
  <si>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</si>
  <si>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</si>
  <si>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</si>
  <si>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</si>
  <si>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</si>
  <si>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</si>
  <si>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</si>
  <si>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</si>
  <si>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</si>
  <si>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</si>
  <si>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</si>
  <si>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</si>
  <si>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</si>
  <si>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</si>
  <si>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</si>
  <si>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</si>
  <si>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</si>
  <si>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</si>
  <si>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</si>
  <si>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</si>
  <si>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</si>
  <si>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</si>
  <si>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</si>
  <si>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</si>
  <si>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</si>
  <si>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</si>
  <si>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</si>
  <si>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</si>
  <si>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</si>
  <si>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</si>
  <si>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</si>
  <si>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</si>
  <si>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</si>
  <si>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</si>
  <si>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</si>
  <si>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</si>
  <si>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</si>
  <si>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</si>
  <si>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</si>
  <si>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</si>
  <si>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</si>
  <si>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</si>
  <si>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</si>
  <si>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</si>
  <si>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</si>
  <si>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</si>
  <si>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</si>
  <si>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</si>
  <si>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</si>
  <si>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</si>
  <si>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</si>
  <si>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</si>
  <si>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</si>
  <si>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</si>
  <si>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</si>
  <si>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</si>
  <si>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</si>
  <si>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</si>
  <si>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</si>
  <si>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</si>
  <si>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</si>
  <si>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</si>
  <si>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</si>
  <si>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</si>
  <si>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</si>
  <si>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</si>
  <si>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</si>
  <si>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</si>
  <si>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</si>
  <si>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</si>
  <si>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</si>
  <si>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</si>
  <si>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</si>
  <si>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</si>
  <si>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</si>
  <si>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</si>
  <si>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</si>
  <si>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</si>
  <si>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</si>
  <si>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</si>
  <si>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</si>
  <si>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</si>
  <si>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</si>
  <si>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</si>
  <si>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</si>
  <si>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</si>
  <si>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</si>
  <si>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</si>
  <si>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</si>
  <si>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</si>
  <si>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</si>
  <si>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</si>
  <si>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</si>
  <si>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</si>
  <si>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</si>
  <si>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</si>
  <si>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</si>
  <si>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</si>
  <si>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</si>
  <si>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</si>
  <si>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</si>
  <si>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</si>
  <si>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</si>
  <si>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</si>
  <si>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</si>
  <si>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</si>
  <si>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</si>
  <si>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</si>
  <si>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</si>
  <si>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</si>
  <si>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</si>
  <si>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</si>
  <si>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</si>
  <si>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</si>
  <si>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</si>
  <si>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</si>
  <si>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</si>
  <si>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</si>
  <si>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</si>
  <si>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</si>
  <si>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</si>
  <si>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</si>
  <si>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</si>
  <si>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</si>
  <si>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</si>
  <si>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</si>
  <si>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</si>
  <si>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</si>
  <si>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</si>
  <si>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</si>
  <si>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</si>
  <si>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</si>
  <si>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</si>
  <si>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</si>
  <si>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</si>
  <si>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</si>
  <si>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</si>
  <si>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</si>
  <si>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</si>
  <si>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</si>
  <si>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</si>
  <si>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</si>
  <si>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</si>
  <si>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</si>
  <si>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</si>
  <si>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</si>
  <si>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</si>
  <si>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</si>
  <si>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</si>
  <si>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</si>
  <si>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</si>
  <si>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</si>
  <si>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</si>
  <si>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</si>
  <si>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</si>
  <si>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</si>
  <si>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</si>
  <si>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</si>
  <si>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</si>
  <si>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</si>
  <si>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</si>
  <si>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</si>
  <si>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</si>
  <si>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</si>
  <si>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</si>
  <si>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</si>
  <si>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</si>
  <si>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</si>
  <si>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</si>
  <si>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</si>
  <si>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</si>
  <si>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</si>
  <si>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</si>
  <si>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</si>
  <si>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</si>
  <si>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</si>
  <si>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</si>
  <si>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</si>
  <si>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</si>
  <si>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</si>
  <si>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</si>
  <si>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</si>
  <si>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</si>
  <si>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</si>
  <si>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</si>
  <si>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</si>
  <si>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</si>
  <si>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</si>
  <si>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</si>
  <si>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</si>
  <si>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</si>
  <si>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</si>
  <si>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</si>
  <si>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</si>
  <si>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</si>
  <si>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</si>
  <si>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</si>
  <si>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</si>
  <si>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</si>
  <si>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</si>
  <si>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</si>
  <si>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</si>
  <si>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</si>
  <si>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</si>
  <si>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</si>
  <si>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</si>
  <si>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</si>
  <si>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</si>
  <si>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</si>
  <si>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</si>
  <si>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</si>
  <si>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</si>
  <si>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</si>
  <si>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</si>
  <si>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</si>
  <si>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</si>
  <si>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</si>
  <si>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</si>
  <si>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</si>
  <si>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</si>
  <si>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</si>
  <si>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</si>
  <si>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</si>
  <si>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</si>
  <si>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</si>
  <si>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</si>
  <si>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</si>
  <si>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</si>
  <si>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</si>
  <si>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</si>
  <si>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</si>
  <si>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</si>
  <si>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</si>
  <si>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</si>
  <si>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</si>
  <si>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</si>
  <si>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</si>
  <si>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</si>
  <si>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</si>
  <si>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</si>
  <si>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</si>
  <si>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</si>
  <si>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</si>
  <si>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</si>
  <si>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</si>
  <si>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</si>
  <si>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</si>
  <si>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</si>
  <si>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</si>
  <si>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</si>
  <si>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</si>
  <si>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</si>
  <si>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</si>
  <si>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</si>
  <si>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</si>
  <si>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</si>
  <si>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</si>
  <si>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</si>
  <si>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</si>
  <si>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</si>
  <si>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</si>
  <si>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</si>
  <si>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</si>
  <si>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</si>
  <si>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</si>
  <si>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</si>
  <si>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</si>
  <si>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</si>
  <si>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</si>
  <si>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</si>
  <si>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</si>
  <si>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</si>
  <si>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</si>
  <si>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</si>
  <si>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</si>
  <si>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</si>
  <si>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</si>
  <si>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</si>
  <si>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</si>
  <si>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</si>
  <si>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</si>
  <si>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</si>
  <si>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</si>
  <si>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</si>
  <si>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</si>
  <si>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</si>
  <si>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</si>
  <si>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</si>
  <si>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</si>
  <si>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</si>
  <si>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</si>
  <si>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</si>
  <si>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</si>
  <si>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</si>
  <si>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</si>
  <si>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</si>
  <si>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</si>
  <si>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</si>
  <si>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</si>
  <si>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</si>
  <si>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</si>
  <si>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</si>
  <si>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</si>
  <si>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</si>
  <si>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</si>
  <si>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</si>
  <si>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</si>
  <si>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</si>
  <si>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</si>
  <si>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</si>
  <si>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</si>
  <si>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</si>
  <si>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</si>
  <si>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</si>
  <si>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</si>
  <si>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</si>
  <si>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</si>
  <si>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</si>
  <si>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</si>
  <si>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</si>
  <si>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</si>
  <si>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</si>
  <si>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</si>
  <si>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</si>
  <si>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</si>
  <si>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</si>
  <si>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</si>
  <si>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</si>
  <si>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</si>
  <si>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</si>
  <si>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</si>
  <si>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</si>
  <si>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</si>
  <si>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</si>
  <si>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</si>
  <si>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</si>
  <si>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</si>
  <si>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</si>
  <si>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</si>
  <si>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</si>
  <si>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</si>
  <si>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</si>
  <si>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</si>
  <si>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</si>
  <si>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</si>
  <si>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</si>
  <si>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</si>
  <si>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</si>
  <si>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</si>
  <si>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</si>
  <si>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</si>
  <si>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</si>
  <si>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</si>
  <si>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</si>
  <si>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</si>
  <si>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</si>
  <si>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</si>
  <si>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</si>
  <si>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</si>
  <si>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</si>
  <si>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</si>
  <si>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</si>
  <si>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</si>
  <si>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</si>
  <si>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</si>
  <si>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</si>
  <si>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</si>
  <si>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</si>
  <si>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</si>
  <si>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</si>
  <si>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</si>
  <si>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</si>
  <si>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</si>
  <si>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</si>
  <si>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</si>
  <si>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</si>
  <si>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</si>
  <si>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</si>
  <si>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</si>
  <si>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</si>
  <si>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</si>
  <si>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</si>
  <si>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</si>
  <si>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</si>
  <si>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</si>
  <si>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</si>
  <si>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</si>
  <si>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</si>
  <si>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</si>
  <si>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</si>
  <si>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</si>
  <si>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</si>
  <si>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</si>
  <si>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</si>
  <si>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</si>
  <si>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</si>
  <si>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</si>
  <si>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</si>
  <si>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</si>
  <si>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</si>
  <si>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</si>
  <si>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</si>
  <si>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</si>
  <si>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</si>
  <si>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</si>
  <si>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</si>
  <si>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</si>
  <si>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</si>
  <si>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</si>
  <si>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</si>
  <si>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</si>
  <si>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</si>
  <si>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</si>
  <si>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</si>
  <si>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</si>
  <si>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</si>
  <si>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</si>
  <si>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</si>
  <si>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</si>
  <si>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</si>
  <si>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</si>
  <si>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</si>
  <si>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</si>
  <si>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</si>
  <si>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</si>
  <si>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</si>
  <si>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</si>
  <si>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</si>
  <si>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</si>
  <si>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</si>
  <si>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</si>
  <si>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</si>
  <si>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</si>
  <si>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</si>
  <si>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</si>
  <si>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</si>
  <si>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</si>
  <si>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</si>
  <si>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</si>
  <si>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</si>
  <si>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</si>
  <si>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</si>
  <si>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</si>
  <si>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</si>
  <si>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</si>
  <si>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</si>
  <si>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</si>
  <si>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</si>
  <si>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</si>
  <si>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</si>
  <si>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</si>
  <si>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</si>
  <si>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</si>
  <si>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</si>
  <si>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</si>
  <si>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</si>
  <si>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</si>
  <si>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</si>
  <si>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</si>
  <si>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</si>
  <si>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</si>
  <si>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</si>
  <si>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</si>
  <si>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</si>
  <si>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</si>
  <si>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</si>
  <si>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</si>
  <si>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</si>
  <si>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</si>
  <si>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</si>
  <si>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</si>
  <si>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</si>
  <si>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</si>
  <si>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</si>
  <si>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</si>
  <si>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</si>
  <si>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</si>
  <si>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</si>
  <si>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</si>
  <si>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</si>
  <si>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</si>
  <si>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</si>
  <si>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</si>
  <si>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</si>
  <si>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</si>
  <si>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</si>
  <si>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</si>
  <si>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</si>
  <si>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</si>
  <si>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</si>
  <si>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</si>
  <si>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</si>
  <si>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</si>
  <si>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</si>
  <si>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</si>
  <si>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</si>
  <si>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</si>
  <si>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</si>
  <si>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</si>
  <si>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</si>
  <si>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</si>
  <si>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</si>
  <si>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</si>
  <si>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</si>
  <si>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</si>
  <si>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</si>
  <si>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</si>
  <si>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</si>
  <si>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</si>
  <si>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</si>
  <si>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</si>
  <si>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</si>
  <si>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</si>
  <si>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</si>
  <si>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</si>
  <si>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</si>
  <si>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</si>
  <si>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</si>
  <si>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</si>
  <si>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</si>
  <si>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</si>
  <si>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</si>
  <si>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</si>
  <si>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</si>
  <si>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</si>
  <si>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</si>
  <si>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</si>
  <si>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</si>
  <si>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</si>
  <si>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</si>
  <si>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</si>
  <si>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</si>
  <si>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</si>
  <si>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</si>
  <si>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</si>
  <si>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</si>
  <si>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</si>
  <si>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</si>
  <si>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</si>
  <si>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</si>
  <si>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</si>
  <si>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</si>
  <si>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</si>
  <si>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</si>
  <si>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</si>
  <si>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</si>
  <si>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</si>
  <si>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</si>
  <si>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</si>
  <si>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</si>
  <si>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</si>
  <si>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</si>
  <si>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</si>
  <si>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</si>
  <si>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</si>
  <si>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</si>
  <si>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</si>
  <si>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</si>
  <si>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</si>
  <si>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</si>
  <si>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</si>
  <si>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</si>
  <si>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</si>
  <si>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</si>
  <si>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</si>
  <si>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</si>
  <si>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</si>
  <si>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</si>
  <si>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</si>
  <si>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</si>
  <si>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</si>
  <si>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</si>
  <si>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</si>
  <si>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</si>
  <si>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</si>
  <si>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</si>
  <si>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</si>
  <si>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</si>
  <si>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</si>
  <si>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</si>
  <si>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</si>
  <si>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</si>
  <si>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</si>
  <si>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</si>
  <si>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</si>
  <si>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</si>
  <si>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</si>
  <si>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</si>
  <si>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</si>
  <si>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</si>
  <si>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</si>
  <si>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</si>
  <si>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</si>
  <si>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</si>
  <si>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</si>
  <si>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</si>
  <si>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</si>
  <si>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</si>
  <si>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</si>
  <si>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</si>
  <si>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</si>
  <si>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</si>
  <si>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</si>
  <si>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</si>
  <si>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</si>
  <si>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</si>
  <si>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</si>
  <si>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</si>
  <si>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</si>
  <si>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</si>
  <si>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</si>
  <si>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</si>
  <si>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</si>
  <si>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</si>
  <si>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</si>
  <si>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</si>
  <si>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</si>
  <si>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</si>
  <si>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</si>
  <si>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</si>
  <si>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</si>
  <si>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</si>
  <si>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</si>
  <si>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</si>
  <si>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</si>
  <si>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</si>
  <si>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</si>
  <si>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</si>
  <si>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</si>
  <si>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</si>
  <si>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</si>
  <si>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</si>
  <si>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</si>
  <si>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</si>
  <si>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</si>
  <si>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</si>
  <si>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</si>
  <si>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</si>
  <si>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</si>
  <si>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</si>
  <si>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</si>
  <si>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</si>
  <si>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</si>
  <si>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</si>
  <si>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</si>
  <si>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</si>
  <si>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</si>
  <si>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</si>
  <si>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</si>
  <si>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</si>
  <si>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</si>
  <si>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</si>
  <si>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</si>
  <si>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</si>
  <si>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</si>
  <si>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</si>
  <si>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</si>
  <si>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</si>
  <si>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</si>
  <si>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</si>
  <si>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</si>
  <si>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</si>
  <si>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</si>
  <si>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</si>
  <si>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</si>
  <si>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</si>
  <si>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</si>
  <si>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</si>
  <si>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</si>
  <si>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</si>
  <si>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</si>
  <si>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</si>
  <si>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</si>
  <si>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</si>
  <si>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</si>
  <si>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</si>
  <si>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</si>
  <si>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</si>
  <si>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</si>
  <si>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</si>
  <si>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</si>
  <si>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</si>
  <si>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</si>
  <si>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</si>
  <si>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</si>
  <si>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</si>
  <si>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</si>
  <si>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</si>
  <si>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</si>
  <si>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</si>
  <si>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</si>
  <si>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</si>
  <si>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</si>
  <si>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</si>
  <si>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</si>
  <si>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</si>
  <si>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</si>
  <si>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</si>
  <si>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</si>
  <si>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</si>
  <si>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</si>
  <si>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</si>
  <si>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</si>
  <si>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</si>
  <si>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</si>
  <si>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</si>
  <si>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</si>
  <si>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</si>
  <si>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</si>
  <si>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</si>
  <si>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</si>
  <si>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</si>
  <si>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</si>
  <si>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</si>
  <si>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</si>
  <si>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</si>
  <si>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</si>
  <si>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</si>
  <si>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</si>
  <si>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</si>
  <si>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</si>
  <si>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</si>
  <si>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</si>
  <si>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</si>
  <si>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</si>
  <si>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</si>
  <si>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</si>
  <si>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</si>
  <si>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</si>
  <si>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</si>
  <si>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</si>
  <si>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</si>
  <si>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</si>
  <si>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</si>
  <si>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</si>
  <si>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</si>
  <si>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</si>
  <si>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</si>
  <si>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</si>
  <si>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</si>
  <si>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</si>
  <si>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</si>
  <si>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</si>
  <si>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</si>
  <si>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</si>
  <si>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</si>
  <si>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</si>
  <si>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</si>
  <si>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</si>
  <si>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</si>
  <si>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</si>
  <si>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</si>
  <si>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</si>
  <si>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</si>
  <si>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</si>
  <si>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</si>
  <si>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</si>
  <si>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</si>
  <si>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</si>
  <si>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</si>
  <si>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</si>
  <si>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</si>
  <si>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</si>
  <si>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</si>
  <si>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</si>
  <si>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</si>
  <si>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</si>
  <si>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</si>
  <si>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</si>
  <si>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</si>
  <si>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</si>
  <si>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</si>
  <si>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</si>
  <si>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</si>
  <si>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</si>
  <si>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</si>
  <si>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</si>
  <si>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</si>
  <si>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</si>
  <si>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</si>
  <si>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</si>
  <si>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</si>
  <si>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</si>
  <si>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</si>
  <si>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</si>
  <si>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</si>
  <si>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</si>
  <si>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</si>
  <si>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</si>
  <si>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</si>
  <si>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</si>
  <si>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</si>
  <si>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</si>
  <si>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</si>
  <si>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</si>
  <si>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</si>
  <si>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</si>
  <si>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</si>
  <si>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</si>
  <si>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</si>
  <si>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</si>
  <si>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</si>
  <si>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</si>
  <si>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</si>
  <si>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</si>
  <si>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</si>
  <si>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</si>
  <si>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</si>
  <si>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</si>
  <si>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</si>
  <si>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</si>
  <si>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</si>
  <si>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</si>
  <si>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</si>
  <si>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</si>
  <si>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</si>
  <si>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</si>
  <si>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</si>
  <si>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</si>
  <si>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</si>
  <si>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</si>
  <si>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</si>
  <si>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</si>
  <si>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</si>
  <si>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</si>
  <si>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</si>
  <si>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</si>
  <si>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</si>
  <si>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</si>
  <si>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</si>
  <si>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</si>
  <si>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</si>
  <si>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</si>
  <si>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</si>
  <si>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</si>
  <si>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</si>
  <si>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</si>
  <si>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</si>
  <si>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</si>
  <si>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</si>
  <si>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</si>
  <si>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</si>
  <si>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</si>
  <si>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</si>
  <si>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</si>
  <si>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</si>
  <si>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</si>
  <si>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</si>
  <si>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</si>
  <si>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</si>
  <si>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</si>
  <si>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</si>
  <si>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</si>
  <si>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</si>
  <si>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</si>
  <si>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</si>
  <si>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</si>
  <si>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</si>
  <si>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</si>
  <si>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</si>
  <si>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</si>
  <si>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</si>
  <si>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</si>
  <si>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</si>
  <si>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</si>
  <si>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</si>
  <si>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</si>
  <si>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</si>
  <si>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</si>
  <si>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</si>
  <si>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</si>
  <si>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</si>
  <si>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</si>
  <si>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</si>
  <si>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</si>
  <si>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</si>
  <si>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</si>
  <si>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</si>
  <si>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</si>
  <si>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</si>
  <si>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</si>
  <si>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</si>
  <si>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</si>
  <si>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</si>
  <si>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</si>
  <si>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</si>
  <si>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</si>
  <si>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</si>
  <si>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</si>
  <si>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</si>
  <si>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</si>
  <si>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</si>
  <si>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</si>
  <si>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</si>
  <si>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</si>
  <si>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</si>
  <si>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</si>
  <si>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</si>
  <si>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</si>
  <si>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</si>
  <si>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</si>
  <si>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</si>
  <si>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</si>
  <si>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</si>
  <si>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</si>
  <si>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</si>
  <si>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</si>
  <si>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</si>
  <si>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</si>
  <si>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</si>
  <si>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</si>
  <si>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</si>
  <si>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</si>
  <si>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</si>
  <si>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</si>
  <si>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</si>
  <si>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</si>
  <si>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</si>
  <si>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</si>
  <si>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</si>
  <si>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</si>
  <si>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</si>
  <si>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</si>
  <si>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</si>
  <si>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</si>
  <si>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</si>
  <si>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</si>
  <si>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</si>
  <si>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</si>
  <si>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</si>
  <si>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</si>
  <si>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</si>
  <si>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</si>
  <si>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</si>
  <si>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</si>
  <si>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</si>
  <si>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</si>
  <si>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</si>
  <si>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</si>
  <si>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</si>
  <si>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</si>
  <si>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</si>
  <si>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</si>
  <si>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</si>
  <si>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</si>
  <si>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</si>
  <si>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</si>
  <si>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</si>
  <si>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</si>
  <si>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</si>
  <si>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</si>
  <si>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</si>
  <si>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</si>
  <si>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</si>
  <si>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</si>
  <si>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</si>
  <si>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</si>
  <si>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</si>
  <si>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</si>
  <si>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</si>
  <si>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</si>
  <si>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</si>
  <si>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</si>
  <si>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</si>
  <si>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</si>
  <si>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</si>
  <si>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</si>
  <si>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</si>
  <si>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</si>
  <si>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</si>
  <si>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</si>
  <si>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</si>
  <si>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</si>
  <si>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</si>
  <si>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</si>
  <si>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</si>
  <si>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</si>
  <si>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</si>
  <si>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</si>
  <si>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</si>
  <si>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</si>
  <si>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</si>
  <si>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</si>
  <si>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</si>
  <si>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</si>
  <si>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</si>
  <si>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</si>
  <si>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</si>
  <si>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</si>
  <si>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</si>
  <si>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</si>
  <si>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</si>
  <si>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</si>
  <si>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</si>
  <si>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</si>
  <si>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</si>
  <si>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</si>
  <si>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</si>
  <si>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</si>
  <si>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</si>
  <si>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</si>
  <si>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</si>
  <si>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</si>
  <si>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</si>
  <si>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</si>
  <si>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</si>
  <si>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</si>
  <si>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</si>
  <si>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</si>
  <si>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</si>
  <si>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</si>
  <si>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</si>
  <si>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</si>
  <si>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</si>
  <si>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</si>
  <si>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</si>
  <si>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</si>
  <si>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</si>
  <si>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</si>
  <si>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</si>
  <si>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</si>
  <si>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</si>
  <si>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</si>
  <si>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</si>
  <si>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</si>
  <si>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</si>
  <si>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</si>
  <si>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</si>
  <si>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</si>
  <si>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</si>
  <si>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</si>
  <si>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</si>
  <si>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</si>
  <si>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</si>
  <si>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</si>
  <si>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</si>
  <si>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</si>
  <si>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</si>
  <si>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</si>
  <si>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</si>
  <si>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</si>
  <si>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</si>
  <si>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</si>
  <si>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</si>
  <si>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</si>
  <si>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</si>
  <si>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</si>
  <si>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</si>
  <si>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</si>
  <si>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</si>
  <si>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</si>
  <si>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</si>
  <si>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</si>
  <si>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</si>
  <si>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</si>
  <si>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</si>
  <si>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</si>
  <si>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</si>
  <si>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</si>
  <si>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</si>
  <si>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</si>
  <si>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</si>
  <si>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</si>
  <si>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</si>
  <si>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</si>
  <si>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</si>
  <si>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</si>
  <si>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</si>
  <si>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</si>
  <si>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</si>
  <si>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</si>
  <si>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</si>
  <si>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</si>
  <si>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</si>
  <si>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</si>
  <si>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</si>
  <si>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</si>
  <si>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</si>
  <si>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</si>
  <si>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</si>
  <si>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</si>
  <si>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</si>
  <si>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</si>
  <si>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</si>
  <si>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</si>
  <si>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</si>
  <si>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</si>
  <si>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</si>
  <si>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</si>
  <si>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</si>
  <si>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</si>
  <si>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</si>
  <si>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</si>
  <si>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</si>
  <si>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</si>
  <si>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</si>
  <si>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</si>
  <si>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</si>
  <si>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</si>
  <si>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</si>
  <si>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</si>
  <si>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</si>
  <si>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</si>
  <si>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</si>
  <si>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</si>
  <si>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</si>
  <si>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</si>
  <si>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</si>
  <si>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</si>
  <si>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</si>
  <si>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</si>
  <si>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</si>
  <si>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</si>
  <si>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</si>
  <si>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</si>
  <si>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</si>
  <si>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</si>
  <si>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</si>
  <si>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</si>
  <si>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</si>
  <si>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</si>
  <si>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</si>
  <si>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</si>
  <si>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</si>
  <si>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</si>
  <si>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</si>
  <si>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</si>
  <si>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</si>
  <si>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</si>
  <si>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</si>
  <si>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</si>
  <si>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</si>
  <si>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</si>
  <si>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</si>
  <si>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</si>
  <si>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</si>
  <si>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</si>
  <si>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</si>
  <si>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</si>
  <si>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</si>
  <si>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</si>
  <si>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</si>
  <si>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</si>
  <si>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</si>
  <si>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</si>
  <si>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</si>
  <si>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</si>
  <si>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</si>
  <si>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</si>
  <si>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</si>
  <si>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</si>
  <si>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</si>
  <si>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</si>
  <si>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</si>
  <si>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</si>
  <si>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</si>
  <si>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</si>
  <si>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</si>
  <si>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</si>
  <si>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</si>
  <si>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</si>
  <si>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</si>
  <si>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</si>
  <si>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</si>
  <si>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</si>
  <si>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</si>
  <si>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</si>
  <si>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</si>
  <si>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</si>
  <si>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</si>
  <si>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</si>
  <si>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</si>
  <si>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</si>
  <si>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</si>
  <si>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</si>
  <si>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</si>
  <si>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</si>
  <si>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</si>
  <si>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</si>
  <si>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</si>
  <si>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</si>
  <si>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</si>
  <si>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</si>
  <si>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</si>
  <si>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</si>
  <si>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</si>
  <si>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</si>
  <si>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</si>
  <si>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</si>
  <si>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</si>
  <si>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</si>
  <si>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</si>
  <si>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</si>
  <si>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</si>
  <si>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</si>
  <si>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</si>
  <si>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</si>
  <si>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</si>
  <si>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</si>
  <si>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</si>
  <si>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</si>
  <si>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</si>
  <si>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</si>
  <si>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</si>
  <si>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</si>
  <si>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</si>
  <si>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</si>
  <si>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</si>
  <si>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</si>
  <si>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</si>
  <si>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</si>
  <si>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</si>
  <si>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</si>
  <si>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</si>
  <si>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</si>
  <si>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</si>
  <si>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</si>
  <si>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</si>
  <si>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</si>
  <si>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</si>
  <si>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</si>
  <si>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</si>
  <si>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</si>
  <si>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</si>
  <si>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</si>
  <si>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</si>
  <si>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</si>
  <si>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</si>
  <si>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</si>
  <si>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</si>
  <si>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</si>
  <si>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</si>
  <si>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</si>
  <si>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</si>
  <si>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</si>
  <si>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</si>
  <si>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</si>
  <si>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</si>
  <si>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</si>
  <si>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</si>
  <si>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</si>
  <si>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</si>
  <si>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</si>
  <si>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</si>
  <si>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</si>
  <si>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</si>
  <si>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</si>
  <si>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</si>
  <si>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</si>
  <si>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</si>
  <si>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</si>
  <si>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</si>
  <si>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</si>
  <si>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</si>
  <si>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</si>
  <si>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</si>
  <si>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</si>
  <si>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</si>
  <si>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</si>
  <si>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</si>
  <si>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</si>
  <si>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</si>
  <si>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</si>
  <si>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</si>
  <si>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</si>
  <si>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</si>
  <si>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</si>
  <si>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</si>
  <si>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</si>
  <si>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</si>
  <si>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</si>
  <si>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</si>
  <si>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</si>
  <si>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</si>
  <si>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</si>
  <si>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</si>
  <si>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</si>
  <si>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</si>
  <si>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</si>
  <si>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</si>
  <si>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</si>
  <si>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</si>
  <si>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</si>
  <si>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</si>
  <si>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</si>
  <si>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</si>
  <si>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</si>
  <si>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</si>
  <si>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</si>
  <si>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</si>
  <si>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</si>
  <si>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</si>
  <si>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</si>
  <si>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</si>
  <si>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</si>
  <si>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</si>
  <si>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</si>
  <si>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</si>
  <si>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</si>
  <si>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</si>
  <si>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</si>
  <si>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</si>
  <si>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</si>
  <si>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</si>
  <si>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</si>
  <si>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</si>
  <si>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</si>
  <si>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</si>
  <si>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</si>
  <si>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</si>
  <si>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</si>
  <si>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</si>
  <si>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</si>
  <si>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</si>
  <si>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</si>
  <si>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</si>
  <si>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</si>
  <si>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</si>
  <si>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</si>
  <si>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</si>
  <si>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</si>
  <si>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</si>
  <si>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</si>
  <si>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</si>
  <si>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</si>
  <si>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</si>
  <si>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</si>
  <si>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</si>
  <si>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</si>
  <si>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</si>
  <si>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</si>
  <si>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</si>
  <si>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</si>
  <si>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</si>
  <si>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</si>
  <si>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</si>
  <si>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</si>
  <si>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</si>
  <si>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</si>
  <si>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</si>
  <si>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</si>
  <si>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</si>
  <si>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</si>
  <si>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</si>
  <si>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</si>
  <si>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</si>
  <si>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</si>
  <si>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</si>
  <si>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</si>
  <si>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</si>
  <si>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</si>
  <si>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</si>
  <si>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</si>
  <si>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</si>
  <si>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</si>
  <si>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</si>
  <si>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</si>
  <si>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</si>
  <si>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</si>
  <si>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</si>
  <si>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</si>
  <si>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</si>
  <si>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</si>
  <si>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</si>
  <si>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</si>
  <si>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</si>
  <si>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</si>
  <si>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</si>
  <si>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</si>
  <si>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</si>
  <si>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</si>
  <si>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</si>
  <si>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</si>
  <si>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</si>
  <si>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</si>
  <si>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</si>
  <si>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</si>
  <si>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</si>
  <si>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</si>
  <si>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</si>
  <si>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</si>
  <si>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</si>
  <si>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</si>
  <si>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</si>
  <si>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</si>
  <si>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</si>
  <si>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</si>
  <si>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</si>
  <si>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</si>
  <si>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</si>
  <si>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</si>
  <si>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</si>
  <si>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</si>
  <si>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</si>
  <si>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</si>
  <si>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</si>
  <si>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</si>
  <si>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</si>
  <si>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</si>
  <si>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</si>
  <si>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</si>
  <si>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</si>
  <si>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</si>
  <si>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</si>
  <si>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</si>
  <si>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</si>
  <si>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</si>
  <si>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</si>
  <si>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</si>
  <si>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</si>
  <si>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</si>
  <si>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</si>
  <si>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</si>
  <si>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</si>
  <si>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</si>
  <si>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</si>
  <si>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</si>
  <si>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</si>
  <si>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</si>
  <si>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</si>
  <si>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</si>
  <si>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</si>
  <si>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</si>
  <si>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</si>
  <si>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</si>
  <si>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</si>
  <si>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</si>
  <si>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</si>
  <si>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</si>
  <si>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</si>
  <si>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</si>
  <si>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</si>
  <si>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</si>
  <si>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</si>
  <si>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</si>
  <si>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</si>
  <si>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</si>
  <si>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</si>
  <si>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</si>
  <si>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</si>
  <si>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</si>
  <si>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</si>
  <si>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</si>
  <si>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</si>
  <si>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</si>
  <si>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</si>
  <si>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</si>
  <si>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</si>
  <si>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</si>
  <si>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</si>
  <si>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</si>
  <si>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</si>
  <si>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</si>
  <si>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</si>
  <si>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</si>
  <si>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</si>
  <si>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</si>
  <si>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</si>
  <si>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</si>
  <si>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</si>
  <si>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</si>
  <si>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</si>
  <si>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</si>
  <si>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</si>
  <si>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</si>
  <si>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</si>
  <si>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</si>
  <si>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</si>
  <si>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</si>
  <si>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</si>
  <si>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</si>
  <si>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</si>
  <si>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</si>
  <si>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</si>
  <si>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</si>
  <si>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</si>
  <si>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</si>
  <si>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</si>
  <si>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</si>
  <si>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</si>
  <si>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</si>
  <si>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</si>
  <si>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</si>
  <si>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</si>
  <si>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</si>
  <si>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</si>
  <si>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</si>
  <si>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</si>
  <si>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</si>
  <si>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</si>
  <si>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</si>
  <si>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</si>
  <si>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</si>
  <si>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</si>
  <si>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</si>
  <si>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</si>
  <si>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</si>
  <si>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</si>
  <si>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</si>
  <si>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</si>
  <si>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</si>
  <si>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</si>
  <si>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</si>
  <si>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</si>
  <si>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</si>
  <si>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</si>
  <si>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</si>
  <si>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</si>
  <si>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</si>
  <si>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</si>
  <si>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</si>
  <si>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</si>
  <si>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</si>
  <si>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</si>
  <si>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</si>
  <si>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</si>
  <si>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</si>
  <si>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</si>
  <si>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</si>
  <si>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</si>
  <si>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</si>
  <si>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</si>
  <si>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</si>
  <si>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</si>
  <si>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</si>
  <si>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</si>
  <si>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</si>
  <si>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</si>
  <si>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</si>
  <si>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</si>
  <si>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</si>
  <si>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</si>
  <si>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</si>
  <si>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</si>
  <si>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</si>
  <si>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</si>
  <si>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</si>
  <si>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</si>
  <si>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</si>
  <si>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</si>
  <si>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</si>
  <si>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</si>
  <si>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</si>
  <si>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</si>
  <si>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</si>
  <si>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</si>
  <si>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</si>
  <si>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</si>
  <si>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</si>
  <si>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</si>
  <si>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</si>
  <si>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</si>
  <si>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</si>
  <si>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</si>
  <si>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</si>
  <si>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</si>
  <si>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</si>
  <si>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</si>
  <si>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</si>
  <si>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</si>
  <si>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</si>
  <si>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</si>
  <si>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</si>
  <si>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</si>
  <si>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</si>
  <si>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</si>
  <si>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</si>
  <si>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</si>
  <si>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</si>
  <si>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</si>
  <si>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</si>
  <si>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</si>
  <si>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</si>
  <si>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</si>
  <si>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</si>
  <si>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</si>
  <si>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</si>
  <si>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</si>
  <si>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</si>
  <si>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</si>
  <si>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</si>
  <si>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</si>
  <si>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</si>
  <si>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</si>
  <si>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</si>
  <si>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</si>
  <si>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</si>
  <si>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</si>
  <si>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</si>
  <si>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</si>
  <si>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</si>
  <si>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</si>
  <si>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</si>
  <si>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</si>
  <si>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</si>
  <si>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</si>
  <si>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</si>
  <si>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</si>
  <si>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</si>
  <si>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</si>
  <si>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</si>
  <si>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</si>
  <si>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</si>
  <si>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</si>
  <si>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</si>
  <si>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</si>
  <si>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</si>
  <si>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</si>
  <si>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</si>
  <si>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</si>
  <si>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</si>
  <si>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</si>
  <si>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</si>
  <si>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</si>
  <si>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</si>
  <si>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</si>
  <si>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</si>
  <si>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</si>
  <si>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</si>
  <si>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</si>
  <si>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</si>
  <si>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</si>
  <si>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</si>
  <si>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</si>
  <si>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</si>
  <si>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</si>
  <si>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</si>
  <si>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</si>
  <si>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</si>
  <si>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</si>
  <si>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</si>
  <si>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</si>
  <si>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</si>
  <si>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</si>
  <si>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</si>
  <si>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</si>
  <si>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</si>
  <si>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</si>
  <si>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</si>
  <si>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</si>
  <si>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</si>
  <si>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</si>
  <si>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</si>
  <si>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</si>
  <si>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</si>
  <si>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</si>
  <si>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</si>
  <si>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</si>
  <si>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</si>
  <si>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</si>
  <si>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</si>
  <si>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</si>
  <si>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</si>
  <si>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</si>
  <si>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</si>
  <si>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</si>
  <si>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</si>
  <si>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</si>
  <si>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</si>
  <si>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</si>
  <si>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</si>
  <si>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</si>
  <si>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</si>
  <si>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</si>
  <si>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</si>
  <si>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</si>
  <si>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</si>
  <si>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</si>
  <si>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</si>
  <si>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</si>
  <si>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</si>
  <si>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</si>
  <si>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</si>
  <si>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</si>
  <si>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</si>
  <si>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</si>
  <si>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</si>
  <si>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</si>
  <si>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</si>
  <si>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</si>
  <si>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</si>
  <si>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</si>
  <si>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</si>
  <si>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</si>
  <si>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</si>
  <si>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</si>
  <si>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</si>
  <si>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</si>
  <si>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</si>
  <si>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</si>
  <si>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</si>
  <si>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</si>
  <si>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</si>
  <si>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</si>
  <si>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</si>
  <si>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</si>
  <si>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</si>
  <si>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</si>
  <si>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</si>
  <si>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</si>
  <si>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</si>
  <si>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</si>
  <si>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</si>
  <si>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</si>
  <si>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</si>
  <si>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</si>
  <si>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</si>
  <si>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</si>
  <si>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</si>
  <si>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</si>
  <si>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</si>
  <si>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</si>
  <si>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</si>
  <si>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</si>
  <si>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</si>
  <si>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</si>
  <si>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</si>
  <si>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</si>
  <si>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</si>
  <si>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</si>
  <si>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</si>
  <si>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</si>
  <si>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</si>
  <si>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</si>
  <si>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</si>
  <si>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</si>
  <si>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</si>
  <si>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</si>
  <si>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</si>
  <si>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</si>
  <si>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</si>
  <si>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</si>
  <si>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</si>
  <si>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</si>
  <si>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</si>
  <si>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</si>
  <si>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</si>
  <si>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</si>
  <si>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</si>
  <si>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</si>
  <si>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</si>
  <si>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</si>
  <si>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</si>
  <si>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</si>
  <si>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</si>
  <si>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</si>
  <si>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</si>
  <si>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</si>
  <si>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</si>
  <si>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</si>
  <si>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</si>
  <si>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</si>
  <si>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</si>
  <si>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</si>
  <si>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</si>
  <si>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</si>
  <si>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</si>
  <si>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</si>
  <si>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</si>
  <si>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</si>
  <si>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</si>
  <si>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</si>
  <si>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</si>
  <si>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</si>
  <si>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</si>
  <si>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</si>
  <si>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</si>
  <si>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</si>
  <si>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</si>
  <si>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</si>
  <si>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</si>
  <si>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</si>
  <si>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</si>
  <si>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</si>
  <si>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</si>
  <si>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</si>
  <si>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</si>
  <si>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</si>
  <si>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</si>
  <si>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</si>
  <si>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</si>
  <si>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</si>
  <si>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</si>
  <si>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</si>
  <si>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</si>
  <si>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</si>
  <si>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</si>
  <si>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</si>
  <si>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</si>
  <si>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</si>
  <si>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</si>
  <si>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</si>
  <si>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</si>
  <si>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</si>
  <si>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</si>
  <si>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</si>
  <si>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</si>
  <si>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</si>
  <si>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</si>
  <si>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</si>
  <si>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</si>
  <si>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</si>
  <si>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</si>
  <si>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</si>
  <si>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</si>
  <si>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</si>
  <si>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</si>
  <si>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</si>
  <si>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</si>
  <si>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</si>
  <si>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</si>
  <si>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</si>
  <si>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</si>
  <si>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</si>
  <si>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</si>
  <si>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</si>
  <si>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</si>
  <si>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</si>
  <si>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</si>
  <si>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</si>
  <si>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</si>
  <si>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</si>
  <si>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</si>
  <si>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</si>
  <si>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</si>
  <si>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</si>
  <si>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</si>
  <si>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</si>
  <si>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</si>
  <si>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</si>
  <si>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</si>
  <si>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</si>
  <si>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</si>
  <si>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</si>
  <si>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</si>
  <si>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</si>
  <si>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</si>
  <si>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</si>
  <si>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</si>
  <si>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</si>
  <si>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</si>
  <si>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</si>
  <si>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</si>
  <si>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</si>
  <si>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</si>
  <si>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</si>
  <si>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</si>
  <si>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</si>
  <si>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</si>
  <si>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</si>
  <si>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</si>
  <si>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</si>
  <si>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</si>
  <si>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</si>
  <si>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</si>
  <si>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</si>
  <si>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</si>
  <si>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</si>
  <si>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</si>
  <si>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</si>
  <si>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</si>
  <si>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</si>
  <si>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</si>
  <si>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</si>
  <si>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</si>
  <si>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</si>
  <si>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</si>
  <si>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</si>
  <si>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</si>
  <si>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</si>
  <si>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</si>
  <si>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</si>
  <si>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</si>
  <si>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</si>
  <si>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</si>
  <si>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</si>
  <si>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</si>
  <si>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</si>
  <si>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</si>
  <si>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</si>
  <si>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</si>
  <si>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</si>
  <si>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</si>
  <si>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</si>
  <si>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</si>
  <si>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</si>
  <si>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</si>
  <si>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</si>
  <si>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</si>
  <si>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</si>
  <si>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</si>
  <si>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</si>
  <si>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</si>
  <si>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</si>
  <si>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</si>
  <si>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</si>
  <si>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</si>
  <si>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</si>
  <si>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</si>
  <si>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</si>
  <si>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</si>
  <si>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</si>
  <si>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</si>
  <si>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</si>
  <si>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</si>
  <si>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</si>
  <si>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</si>
  <si>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</si>
  <si>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</si>
  <si>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</si>
  <si>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</si>
  <si>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</si>
  <si>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</si>
  <si>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</si>
  <si>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</si>
  <si>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</si>
  <si>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</si>
  <si>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</si>
  <si>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</si>
  <si>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</si>
  <si>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</si>
  <si>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</si>
  <si>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</si>
  <si>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</si>
  <si>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</si>
  <si>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</si>
  <si>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</si>
  <si>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</si>
  <si>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</si>
  <si>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</si>
  <si>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</si>
  <si>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</si>
  <si>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</si>
  <si>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</si>
  <si>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</si>
  <si>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</si>
  <si>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</si>
  <si>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</si>
  <si>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</si>
  <si>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</si>
  <si>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</si>
  <si>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</si>
  <si>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</si>
  <si>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</si>
  <si>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</si>
  <si>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</si>
  <si>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</si>
  <si>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</si>
  <si>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</si>
  <si>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</si>
  <si>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</si>
  <si>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</si>
  <si>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</si>
  <si>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</si>
  <si>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</si>
  <si>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</si>
  <si>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</si>
  <si>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</si>
  <si>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</si>
  <si>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</si>
  <si>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</si>
  <si>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</si>
  <si>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</si>
  <si>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</si>
  <si>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</si>
  <si>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</si>
  <si>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</si>
  <si>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</si>
  <si>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</si>
  <si>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</si>
  <si>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</si>
  <si>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</si>
  <si>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</si>
  <si>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</si>
  <si>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</si>
  <si>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</si>
  <si>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</si>
  <si>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</si>
  <si>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</si>
  <si>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</si>
  <si>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</si>
  <si>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</si>
  <si>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</si>
  <si>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</si>
  <si>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</si>
  <si>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</si>
  <si>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</si>
  <si>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</si>
  <si>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</si>
  <si>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</si>
  <si>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</si>
  <si>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</si>
  <si>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</si>
  <si>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</si>
  <si>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</si>
  <si>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</si>
  <si>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</si>
  <si>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</si>
  <si>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</si>
  <si>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</si>
  <si>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</si>
  <si>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</si>
  <si>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</si>
  <si>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</si>
  <si>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</si>
  <si>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</si>
  <si>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</si>
  <si>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</si>
  <si>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</si>
  <si>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</si>
  <si>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</si>
  <si>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</si>
  <si>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</si>
  <si>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</si>
  <si>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</si>
  <si>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</si>
  <si>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</si>
  <si>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</si>
  <si>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</si>
  <si>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</si>
  <si>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</si>
  <si>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</si>
  <si>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</si>
  <si>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</si>
  <si>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</si>
  <si>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</si>
  <si>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</si>
  <si>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</si>
  <si>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</si>
  <si>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</si>
  <si>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</si>
  <si>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</si>
  <si>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</si>
  <si>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</si>
  <si>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</si>
  <si>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</si>
  <si>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</si>
  <si>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</si>
  <si>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</si>
  <si>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</si>
  <si>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</si>
  <si>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</si>
  <si>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</si>
  <si>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</si>
  <si>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</si>
  <si>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</si>
  <si>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</si>
  <si>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</si>
  <si>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</si>
  <si>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</si>
  <si>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</si>
  <si>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</si>
  <si>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</si>
  <si>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</si>
  <si>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</si>
  <si>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</si>
  <si>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</si>
  <si>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</si>
  <si>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</si>
  <si>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</si>
  <si>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</si>
  <si>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</si>
  <si>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</si>
  <si>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</si>
  <si>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</si>
  <si>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</si>
  <si>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</si>
  <si>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</si>
  <si>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</si>
  <si>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</si>
  <si>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</si>
  <si>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</si>
  <si>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</si>
  <si>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</si>
  <si>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</si>
  <si>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</si>
  <si>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</si>
  <si>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</si>
  <si>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</si>
  <si>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</si>
  <si>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</si>
  <si>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</si>
  <si>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</si>
  <si>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</si>
  <si>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</si>
  <si>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</si>
  <si>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</si>
  <si>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</si>
  <si>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</si>
  <si>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</si>
  <si>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</si>
  <si>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</si>
  <si>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</si>
  <si>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</si>
  <si>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</si>
  <si>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</si>
  <si>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</si>
  <si>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</si>
  <si>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</si>
  <si>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</si>
  <si>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</si>
  <si>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</si>
  <si>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</si>
  <si>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</si>
  <si>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</si>
  <si>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</si>
  <si>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</si>
  <si>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</si>
  <si>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</si>
  <si>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</si>
  <si>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</si>
  <si>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</si>
  <si>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</si>
  <si>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</si>
  <si>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</si>
  <si>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</si>
  <si>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</si>
  <si>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</si>
  <si>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</si>
  <si>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</si>
  <si>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</si>
  <si>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</si>
  <si>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</si>
  <si>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</si>
  <si>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</si>
  <si>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</si>
  <si>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</si>
  <si>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</si>
  <si>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</si>
  <si>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</si>
  <si>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</si>
  <si>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</si>
  <si>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</si>
  <si>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</si>
  <si>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</si>
  <si>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</si>
  <si>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</si>
  <si>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</si>
  <si>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</si>
  <si>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</si>
  <si>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</si>
  <si>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</si>
  <si>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</si>
  <si>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</si>
  <si>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</si>
  <si>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</si>
  <si>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</si>
  <si>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</si>
  <si>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</si>
  <si>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</si>
  <si>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</si>
  <si>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</si>
  <si>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</si>
  <si>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</si>
  <si>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</si>
  <si>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</si>
  <si>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</si>
  <si>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</si>
  <si>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</si>
  <si>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</si>
  <si>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</si>
  <si>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</si>
  <si>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</si>
  <si>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</si>
  <si>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</si>
  <si>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</si>
  <si>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</si>
  <si>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</si>
  <si>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</si>
  <si>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</si>
  <si>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</si>
  <si>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</si>
  <si>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</si>
  <si>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</si>
  <si>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</si>
  <si>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</si>
  <si>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</si>
  <si>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</si>
  <si>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</si>
  <si>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</si>
  <si>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</si>
  <si>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</si>
  <si>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</si>
  <si>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</si>
  <si>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</si>
  <si>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</si>
  <si>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</si>
  <si>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</si>
  <si>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</si>
  <si>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</si>
  <si>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</si>
  <si>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</si>
  <si>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</si>
  <si>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</si>
  <si>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</si>
  <si>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</si>
  <si>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</si>
  <si>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</si>
  <si>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</si>
  <si>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</si>
  <si>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</si>
  <si>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</si>
  <si>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</si>
  <si>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</si>
  <si>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</si>
  <si>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</si>
  <si>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</si>
  <si>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</si>
  <si>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</si>
  <si>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</si>
  <si>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</si>
  <si>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</si>
  <si>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</si>
  <si>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</si>
  <si>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</si>
  <si>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</si>
  <si>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</si>
  <si>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</si>
  <si>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</si>
  <si>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</si>
  <si>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</si>
  <si>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</si>
  <si>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</si>
  <si>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</si>
  <si>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</si>
  <si>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</si>
  <si>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</si>
  <si>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</si>
  <si>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</si>
  <si>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</si>
  <si>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</si>
  <si>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</si>
  <si>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</si>
  <si>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</si>
  <si>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</si>
  <si>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</si>
  <si>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</si>
  <si>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</si>
  <si>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</si>
  <si>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</si>
  <si>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</si>
  <si>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</si>
  <si>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</si>
  <si>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</si>
  <si>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</si>
  <si>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</si>
  <si>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</si>
  <si>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</si>
  <si>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</si>
  <si>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</si>
  <si>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</si>
  <si>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</si>
  <si>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</si>
  <si>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</si>
  <si>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</si>
  <si>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</si>
  <si>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</si>
  <si>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</si>
  <si>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</si>
  <si>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</si>
  <si>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</si>
  <si>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</si>
  <si>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</si>
  <si>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</si>
  <si>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</si>
  <si>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</si>
  <si>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</si>
  <si>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</si>
  <si>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</si>
  <si>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</si>
  <si>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</si>
  <si>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</si>
  <si>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</si>
  <si>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</si>
  <si>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</si>
  <si>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</si>
  <si>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</si>
  <si>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</si>
  <si>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</si>
  <si>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</si>
  <si>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</si>
  <si>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</si>
  <si>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</si>
  <si>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</si>
  <si>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</si>
  <si>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</si>
  <si>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</si>
  <si>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</si>
  <si>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</si>
  <si>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</si>
  <si>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</si>
  <si>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</si>
  <si>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</si>
  <si>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</si>
  <si>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</si>
  <si>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</si>
  <si>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</si>
  <si>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</si>
  <si>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</si>
  <si>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</si>
  <si>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</si>
  <si>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</si>
  <si>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</si>
  <si>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</si>
  <si>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</si>
  <si>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</si>
  <si>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</si>
  <si>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</si>
  <si>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</si>
  <si>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</si>
  <si>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</si>
  <si>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</si>
  <si>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</si>
  <si>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</si>
  <si>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</si>
  <si>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</si>
  <si>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</si>
  <si>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</si>
  <si>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</si>
  <si>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</si>
  <si>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</si>
  <si>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</si>
  <si>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</si>
  <si>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</si>
  <si>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</si>
  <si>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</si>
  <si>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</si>
  <si>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</si>
  <si>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</si>
  <si>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</si>
  <si>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</si>
  <si>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</si>
  <si>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</si>
  <si>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</si>
  <si>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</si>
  <si>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</si>
  <si>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</si>
  <si>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</si>
  <si>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</si>
  <si>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</si>
  <si>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</si>
  <si>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</si>
  <si>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</si>
  <si>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</si>
  <si>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</si>
  <si>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</si>
  <si>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</si>
  <si>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</si>
  <si>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</si>
  <si>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</si>
  <si>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</si>
  <si>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</si>
  <si>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</si>
  <si>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</si>
  <si>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</si>
  <si>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</si>
  <si>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</si>
  <si>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</si>
  <si>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</si>
  <si>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</si>
  <si>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</si>
  <si>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</si>
  <si>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</si>
  <si>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</si>
  <si>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</si>
  <si>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</si>
  <si>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</si>
  <si>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</si>
  <si>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</si>
  <si>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</si>
  <si>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</si>
  <si>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</si>
  <si>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</si>
  <si>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</si>
  <si>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</si>
  <si>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</si>
  <si>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</si>
  <si>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</si>
  <si>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</si>
  <si>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</si>
  <si>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</si>
  <si>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</si>
  <si>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</si>
  <si>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</si>
  <si>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</si>
  <si>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</si>
  <si>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</si>
  <si>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</si>
  <si>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</si>
  <si>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</si>
  <si>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</si>
  <si>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</si>
  <si>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</si>
  <si>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</si>
  <si>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</si>
  <si>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</si>
  <si>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</si>
  <si>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</si>
  <si>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</si>
  <si>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</si>
  <si>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</si>
  <si>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</si>
  <si>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</si>
  <si>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</si>
  <si>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</si>
  <si>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</si>
  <si>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</si>
  <si>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</si>
  <si>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</si>
  <si>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</si>
  <si>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</si>
  <si>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</si>
  <si>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</si>
  <si>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</si>
  <si>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</si>
  <si>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</si>
  <si>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</si>
  <si>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</si>
  <si>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</si>
  <si>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</si>
  <si>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</si>
  <si>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</si>
  <si>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</si>
  <si>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</si>
  <si>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</si>
  <si>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</si>
  <si>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</si>
  <si>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</si>
  <si>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</si>
  <si>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</si>
  <si>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</si>
  <si>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</si>
  <si>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</si>
  <si>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</si>
  <si>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</si>
  <si>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</si>
  <si>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</si>
  <si>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</si>
  <si>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</si>
  <si>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</si>
  <si>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</si>
  <si>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</si>
  <si>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</si>
  <si>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</si>
  <si>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</si>
  <si>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</si>
  <si>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</si>
  <si>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</si>
  <si>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</si>
  <si>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</si>
  <si>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</si>
  <si>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</si>
  <si>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</si>
  <si>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</si>
  <si>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</si>
  <si>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</si>
  <si>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</si>
  <si>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</si>
  <si>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</si>
  <si>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</si>
  <si>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</si>
  <si>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</si>
  <si>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</si>
  <si>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</si>
  <si>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</si>
  <si>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</si>
  <si>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</si>
  <si>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</si>
  <si>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</si>
  <si>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</si>
  <si>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</si>
  <si>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</si>
  <si>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</si>
  <si>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</si>
  <si>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</si>
  <si>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</si>
  <si>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</si>
  <si>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</si>
  <si>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</si>
  <si>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</si>
  <si>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</si>
  <si>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</si>
  <si>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</si>
  <si>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</si>
  <si>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</si>
  <si>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</si>
  <si>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</si>
  <si>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</si>
  <si>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</si>
  <si>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</si>
  <si>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</si>
  <si>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</si>
  <si>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</si>
  <si>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</si>
  <si>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</si>
  <si>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</si>
  <si>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</si>
  <si>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</si>
  <si>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</si>
  <si>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</si>
  <si>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</si>
  <si>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</si>
  <si>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</si>
  <si>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</si>
  <si>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</si>
  <si>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</si>
  <si>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</si>
  <si>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</si>
  <si>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</si>
  <si>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</si>
  <si>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</si>
  <si>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</si>
  <si>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</si>
  <si>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</si>
  <si>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</si>
  <si>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</si>
  <si>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</si>
  <si>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</si>
  <si>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</si>
  <si>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</si>
  <si>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</si>
  <si>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</si>
  <si>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</si>
  <si>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</si>
  <si>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</si>
  <si>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</si>
  <si>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</si>
  <si>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</si>
  <si>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</si>
  <si>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</si>
  <si>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</si>
  <si>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</si>
  <si>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</si>
  <si>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</si>
  <si>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</si>
  <si>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</si>
  <si>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</si>
  <si>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</si>
  <si>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</si>
  <si>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</si>
  <si>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</si>
  <si>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</si>
  <si>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</si>
  <si>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</si>
  <si>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</si>
  <si>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</si>
  <si>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</si>
  <si>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</si>
  <si>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</si>
  <si>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</si>
  <si>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</si>
  <si>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</si>
  <si>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</si>
  <si>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</si>
  <si>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</si>
  <si>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</si>
  <si>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</si>
  <si>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</si>
  <si>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</si>
  <si>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</si>
  <si>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</si>
  <si>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</si>
  <si>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</si>
  <si>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</si>
  <si>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</si>
  <si>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</si>
  <si>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</si>
  <si>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</si>
  <si>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</si>
  <si>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</si>
  <si>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</si>
  <si>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</si>
  <si>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</si>
  <si>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</si>
  <si>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</si>
  <si>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</si>
  <si>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</si>
  <si>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</si>
  <si>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</si>
  <si>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</si>
  <si>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</si>
  <si>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</si>
  <si>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</si>
  <si>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</si>
  <si>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</si>
  <si>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</si>
  <si>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</si>
  <si>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</si>
  <si>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</si>
  <si>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</si>
  <si>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</si>
  <si>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</si>
  <si>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</si>
  <si>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</si>
  <si>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</si>
  <si>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</si>
  <si>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</si>
  <si>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</si>
  <si>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</si>
  <si>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</si>
  <si>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</si>
  <si>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</si>
  <si>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</si>
  <si>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</si>
  <si>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</si>
  <si>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</si>
  <si>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</si>
  <si>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</si>
  <si>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</si>
  <si>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</si>
  <si>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</si>
  <si>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</si>
  <si>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</si>
  <si>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</si>
  <si>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</si>
  <si>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</si>
  <si>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</si>
  <si>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</si>
  <si>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</si>
  <si>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</si>
  <si>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</si>
  <si>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</si>
  <si>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</si>
  <si>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</si>
  <si>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</si>
  <si>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</si>
  <si>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</si>
  <si>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</si>
  <si>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</si>
  <si>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</si>
  <si>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</si>
  <si>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</si>
  <si>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</si>
  <si>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</si>
  <si>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</si>
  <si>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</si>
  <si>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</si>
  <si>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</si>
  <si>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</si>
  <si>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</si>
  <si>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</si>
  <si>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</si>
  <si>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</si>
  <si>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</si>
  <si>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</si>
  <si>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</si>
  <si>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</si>
  <si>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</si>
  <si>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</si>
  <si>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</si>
  <si>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</si>
  <si>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</si>
  <si>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</si>
  <si>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</si>
  <si>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</si>
  <si>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</si>
  <si>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</si>
  <si>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</si>
  <si>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</si>
  <si>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</si>
  <si>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</si>
  <si>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</si>
  <si>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</si>
  <si>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</si>
  <si>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</si>
  <si>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</si>
  <si>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</si>
  <si>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</si>
  <si>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</si>
  <si>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</si>
  <si>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</si>
  <si>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</si>
  <si>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</si>
  <si>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</si>
  <si>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</si>
  <si>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</si>
  <si>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</si>
  <si>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</si>
  <si>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</si>
  <si>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</si>
  <si>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</si>
  <si>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</si>
  <si>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</si>
  <si>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</si>
  <si>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</si>
  <si>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</si>
  <si>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</si>
  <si>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</si>
  <si>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</si>
  <si>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</si>
  <si>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</si>
  <si>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</si>
  <si>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</si>
  <si>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</si>
  <si>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</si>
  <si>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</si>
  <si>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</si>
  <si>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</si>
  <si>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</si>
  <si>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</si>
  <si>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</si>
  <si>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</si>
  <si>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</si>
  <si>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</si>
  <si>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</si>
  <si>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</si>
  <si>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</si>
  <si>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</si>
  <si>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</si>
  <si>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</si>
  <si>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</si>
  <si>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</si>
  <si>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</si>
  <si>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</si>
  <si>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</si>
  <si>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</si>
  <si>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</si>
  <si>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</si>
  <si>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</si>
  <si>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</si>
  <si>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</si>
  <si>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</si>
  <si>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</si>
  <si>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</si>
  <si>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</si>
  <si>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</si>
  <si>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</si>
  <si>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</si>
  <si>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</si>
  <si>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</si>
  <si>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</si>
  <si>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</si>
  <si>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</si>
  <si>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</si>
  <si>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</si>
  <si>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</si>
  <si>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</si>
  <si>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</si>
  <si>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</si>
  <si>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</si>
  <si>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</si>
  <si>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</si>
  <si>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</si>
  <si>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</si>
  <si>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</si>
  <si>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</si>
  <si>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</si>
  <si>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</si>
  <si>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</si>
  <si>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</si>
  <si>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</si>
  <si>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</si>
  <si>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</si>
  <si>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</si>
  <si>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</si>
  <si>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</si>
  <si>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</si>
  <si>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</si>
  <si>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</si>
  <si>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</si>
  <si>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</si>
  <si>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</si>
  <si>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</si>
  <si>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</si>
  <si>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</si>
  <si>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</si>
  <si>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</si>
  <si>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</si>
  <si>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</si>
  <si>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</si>
  <si>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</si>
  <si>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</si>
  <si>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</si>
  <si>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</si>
  <si>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</si>
  <si>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</si>
  <si>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</si>
  <si>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</si>
  <si>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</si>
  <si>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</si>
  <si>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</si>
  <si>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</si>
  <si>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</si>
  <si>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</si>
  <si>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</si>
  <si>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</si>
  <si>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</si>
  <si>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</si>
  <si>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</si>
  <si>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</si>
  <si>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</si>
  <si>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</si>
  <si>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</si>
  <si>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</si>
  <si>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</si>
  <si>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</si>
  <si>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</si>
  <si>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</si>
  <si>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</si>
  <si>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</si>
  <si>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</si>
  <si>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</si>
  <si>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</si>
  <si>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</si>
  <si>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</si>
  <si>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</si>
  <si>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</si>
  <si>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</si>
  <si>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</si>
  <si>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</si>
  <si>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</si>
  <si>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</si>
  <si>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</si>
  <si>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</si>
  <si>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</si>
  <si>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</si>
  <si>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</si>
  <si>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</si>
  <si>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</si>
  <si>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</si>
  <si>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</si>
  <si>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</si>
  <si>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</si>
  <si>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</si>
  <si>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</si>
  <si>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</si>
  <si>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</si>
  <si>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</si>
  <si>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</si>
  <si>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</si>
  <si>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</si>
  <si>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</si>
  <si>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</si>
  <si>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</si>
  <si>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</si>
  <si>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</si>
  <si>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</si>
  <si>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</si>
  <si>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</si>
  <si>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</si>
  <si>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</si>
  <si>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</si>
  <si>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</si>
  <si>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</si>
  <si>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</si>
  <si>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</si>
  <si>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</si>
  <si>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</si>
  <si>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</si>
  <si>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</si>
  <si>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</si>
  <si>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</si>
  <si>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</si>
  <si>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</si>
  <si>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</si>
  <si>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</si>
  <si>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</si>
  <si>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</si>
  <si>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</si>
  <si>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</si>
  <si>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</si>
  <si>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</si>
  <si>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</si>
  <si>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</si>
  <si>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</si>
  <si>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</si>
  <si>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</si>
  <si>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</si>
  <si>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</si>
  <si>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</si>
  <si>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</si>
  <si>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</si>
  <si>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</si>
  <si>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</si>
  <si>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</si>
  <si>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</si>
  <si>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</si>
  <si>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</si>
  <si>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</si>
  <si>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</si>
  <si>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</si>
  <si>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</si>
  <si>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</si>
  <si>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</si>
  <si>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</si>
  <si>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</si>
  <si>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</si>
  <si>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</si>
  <si>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</si>
  <si>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</si>
  <si>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</si>
  <si>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</si>
  <si>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</si>
  <si>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</si>
  <si>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</si>
  <si>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</si>
  <si>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</si>
  <si>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</si>
  <si>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</si>
  <si>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</si>
  <si>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</si>
  <si>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</si>
  <si>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</si>
  <si>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</si>
  <si>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</si>
  <si>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</si>
  <si>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</si>
  <si>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</si>
  <si>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</si>
  <si>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</si>
  <si>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</si>
  <si>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</si>
  <si>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</si>
  <si>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</si>
  <si>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</si>
  <si>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</si>
  <si>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</si>
  <si>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</si>
  <si>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</si>
  <si>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</si>
  <si>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</si>
  <si>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</si>
  <si>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</si>
  <si>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</si>
  <si>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</si>
  <si>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</si>
  <si>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</si>
  <si>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</si>
  <si>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</si>
  <si>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</si>
  <si>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</si>
  <si>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</si>
  <si>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</si>
  <si>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</si>
  <si>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</si>
  <si>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</si>
  <si>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</si>
  <si>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</si>
  <si>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</si>
  <si>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</si>
  <si>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</si>
  <si>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</si>
  <si>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</si>
  <si>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</si>
  <si>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</si>
  <si>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</si>
  <si>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</si>
  <si>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</si>
  <si>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</si>
  <si>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</si>
  <si>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</si>
  <si>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</si>
  <si>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</si>
  <si>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</si>
  <si>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</si>
  <si>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</si>
  <si>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</si>
  <si>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</si>
  <si>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</si>
  <si>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</si>
  <si>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</si>
  <si>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</si>
  <si>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</si>
  <si>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</si>
  <si>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</si>
  <si>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</si>
  <si>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</si>
  <si>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</si>
  <si>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</si>
  <si>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</si>
  <si>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</si>
  <si>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</si>
  <si>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</si>
  <si>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</si>
  <si>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</si>
  <si>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</si>
  <si>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</si>
  <si>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</si>
  <si>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</si>
  <si>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</si>
  <si>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</si>
  <si>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</si>
  <si>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</si>
  <si>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</si>
  <si>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</si>
  <si>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</si>
  <si>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</si>
  <si>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</si>
  <si>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</si>
  <si>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</si>
  <si>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</si>
  <si>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</si>
  <si>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</si>
  <si>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</si>
  <si>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</si>
  <si>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</si>
  <si>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</si>
  <si>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</si>
  <si>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</si>
  <si>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</si>
  <si>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</si>
  <si>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</si>
  <si>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</si>
  <si>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</si>
  <si>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</si>
  <si>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</si>
  <si>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</si>
  <si>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</si>
  <si>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</si>
  <si>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</si>
  <si>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</si>
  <si>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</si>
  <si>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</si>
  <si>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</si>
  <si>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</si>
  <si>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</si>
  <si>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</si>
  <si>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</si>
  <si>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</si>
  <si>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</si>
  <si>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</si>
  <si>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</si>
  <si>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</si>
  <si>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</si>
  <si>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</si>
  <si>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</si>
  <si>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</si>
  <si>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</si>
  <si>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</si>
  <si>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</si>
  <si>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</si>
  <si>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</si>
  <si>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</si>
  <si>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</si>
  <si>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</si>
  <si>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</si>
  <si>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</si>
  <si>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</si>
  <si>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</si>
  <si>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</si>
  <si>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</si>
  <si>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</si>
  <si>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</si>
  <si>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</si>
  <si>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</si>
  <si>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</si>
  <si>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</si>
  <si>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</si>
  <si>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</si>
  <si>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</si>
  <si>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</si>
  <si>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</si>
  <si>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</si>
  <si>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</si>
  <si>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</si>
  <si>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</si>
  <si>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</si>
  <si>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</si>
  <si>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</si>
  <si>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</si>
  <si>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</si>
  <si>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</si>
  <si>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</si>
  <si>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</si>
  <si>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</si>
  <si>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</si>
  <si>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</si>
  <si>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</si>
  <si>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</si>
  <si>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</si>
  <si>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</si>
  <si>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</si>
  <si>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</si>
  <si>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</si>
  <si>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</si>
  <si>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</si>
  <si>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</si>
  <si>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</si>
  <si>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</si>
  <si>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</si>
  <si>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</si>
  <si>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</si>
  <si>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</si>
  <si>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</si>
  <si>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</si>
  <si>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</si>
  <si>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</si>
  <si>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</si>
  <si>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</si>
  <si>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</si>
  <si>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</si>
  <si>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</si>
  <si>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</si>
  <si>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</si>
  <si>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</si>
  <si>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</si>
  <si>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</si>
  <si>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</si>
  <si>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</si>
  <si>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</si>
  <si>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</si>
  <si>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</si>
  <si>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</si>
  <si>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</si>
  <si>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</si>
  <si>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</si>
  <si>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</si>
  <si>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</si>
  <si>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</si>
  <si>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</si>
  <si>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</si>
  <si>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</si>
  <si>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</si>
  <si>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</si>
  <si>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</si>
  <si>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</si>
  <si>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</si>
  <si>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</si>
  <si>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</si>
  <si>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</si>
  <si>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</si>
  <si>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</si>
  <si>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</si>
  <si>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</si>
  <si>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</si>
  <si>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</si>
  <si>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</si>
  <si>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</si>
  <si>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</si>
  <si>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</si>
  <si>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</si>
  <si>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</si>
  <si>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</si>
  <si>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</si>
  <si>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</si>
  <si>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</si>
  <si>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</si>
  <si>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</si>
  <si>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</si>
  <si>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</si>
  <si>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</si>
  <si>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</si>
  <si>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</si>
  <si>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</si>
  <si>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</si>
  <si>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</si>
  <si>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</si>
  <si>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</si>
  <si>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</si>
  <si>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</si>
  <si>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</si>
  <si>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</si>
  <si>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</si>
  <si>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</si>
  <si>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</si>
  <si>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</si>
  <si>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</si>
  <si>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</si>
  <si>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</si>
  <si>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</si>
  <si>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</si>
  <si>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</si>
  <si>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</si>
  <si>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</si>
  <si>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</si>
  <si>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</si>
  <si>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</si>
  <si>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</si>
  <si>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</si>
  <si>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</si>
  <si>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</si>
  <si>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</si>
  <si>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</si>
  <si>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</si>
  <si>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</si>
  <si>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</si>
  <si>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</si>
  <si>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</si>
  <si>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</si>
  <si>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</si>
  <si>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</si>
  <si>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</si>
  <si>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</si>
  <si>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</si>
  <si>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</si>
  <si>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</si>
  <si>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</si>
  <si>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</si>
  <si>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</si>
  <si>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</si>
  <si>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</si>
  <si>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</si>
  <si>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</si>
  <si>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</si>
  <si>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</si>
  <si>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</si>
  <si>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</si>
  <si>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</si>
  <si>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</si>
  <si>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</si>
  <si>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</si>
  <si>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</si>
  <si>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</si>
  <si>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</si>
  <si>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</si>
  <si>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</si>
  <si>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</si>
  <si>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</si>
  <si>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</si>
  <si>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</si>
  <si>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</si>
  <si>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</si>
  <si>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</si>
  <si>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</si>
  <si>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</si>
  <si>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</si>
  <si>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</si>
  <si>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</si>
  <si>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</si>
  <si>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</si>
  <si>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</si>
  <si>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</si>
  <si>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</si>
  <si>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</si>
  <si>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</si>
  <si>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</si>
  <si>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</si>
  <si>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</si>
  <si>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</si>
  <si>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</si>
  <si>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</si>
  <si>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</si>
  <si>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</si>
  <si>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</si>
  <si>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</si>
  <si>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</si>
  <si>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</si>
  <si>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</si>
  <si>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</si>
  <si>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</si>
  <si>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</si>
  <si>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</si>
  <si>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</si>
  <si>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</si>
  <si>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</si>
  <si>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</si>
  <si>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</si>
  <si>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</si>
  <si>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</si>
  <si>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</si>
  <si>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</si>
  <si>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</si>
  <si>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</si>
  <si>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</si>
  <si>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</si>
  <si>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</si>
  <si>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</si>
  <si>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</si>
  <si>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</si>
  <si>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</si>
  <si>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</si>
  <si>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</si>
  <si>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</si>
  <si>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</si>
  <si>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</si>
  <si>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</si>
  <si>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</si>
  <si>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</si>
  <si>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</si>
  <si>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</si>
  <si>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</si>
  <si>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</si>
  <si>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</si>
  <si>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</si>
  <si>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</si>
  <si>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</si>
  <si>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</si>
  <si>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</si>
  <si>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</si>
  <si>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</si>
  <si>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</si>
  <si>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</si>
  <si>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</si>
  <si>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</si>
  <si>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</si>
  <si>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</si>
  <si>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</si>
  <si>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</si>
  <si>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</si>
  <si>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</si>
  <si>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</si>
  <si>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</si>
  <si>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</si>
  <si>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</si>
  <si>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</si>
  <si>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</si>
  <si>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</si>
  <si>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</si>
  <si>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</si>
  <si>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</si>
  <si>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</si>
  <si>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</si>
  <si>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</si>
  <si>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</si>
  <si>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</si>
  <si>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</si>
  <si>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</si>
  <si>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</si>
  <si>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</si>
  <si>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</si>
  <si>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</si>
  <si>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</si>
  <si>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</si>
  <si>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</si>
  <si>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</si>
  <si>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</si>
  <si>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</si>
  <si>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</si>
  <si>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</si>
  <si>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</si>
  <si>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</si>
  <si>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</si>
  <si>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</si>
  <si>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</si>
  <si>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</si>
  <si>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</si>
  <si>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</si>
  <si>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</si>
  <si>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</si>
  <si>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</si>
  <si>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</si>
  <si>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</si>
  <si>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</si>
  <si>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</si>
  <si>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</si>
  <si>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</si>
  <si>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</si>
  <si>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</si>
  <si>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</si>
  <si>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</si>
  <si>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</si>
  <si>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</si>
  <si>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</si>
  <si>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</si>
  <si>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</si>
  <si>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</si>
  <si>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</si>
  <si>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</si>
  <si>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</si>
  <si>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</si>
  <si>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</si>
  <si>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</si>
  <si>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</si>
  <si>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</si>
  <si>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</si>
  <si>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</si>
  <si>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</si>
  <si>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</si>
  <si>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</si>
  <si>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</si>
  <si>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</si>
  <si>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</si>
  <si>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</si>
  <si>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</si>
  <si>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</si>
  <si>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</si>
  <si>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</si>
  <si>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</si>
  <si>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</si>
  <si>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</si>
  <si>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</si>
  <si>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</si>
  <si>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</si>
  <si>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</si>
  <si>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</si>
  <si>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</si>
  <si>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</si>
  <si>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</si>
  <si>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</si>
  <si>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</si>
  <si>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</si>
  <si>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</si>
  <si>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</si>
  <si>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</si>
  <si>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</si>
  <si>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</si>
  <si>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</si>
  <si>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</si>
  <si>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</si>
  <si>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</si>
  <si>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</si>
  <si>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</si>
  <si>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</si>
  <si>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</si>
  <si>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</si>
  <si>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</si>
  <si>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</si>
  <si>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</si>
  <si>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</si>
  <si>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</si>
  <si>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</si>
  <si>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</si>
  <si>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</si>
  <si>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</si>
  <si>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</si>
  <si>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</si>
  <si>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</si>
  <si>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</si>
  <si>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</si>
  <si>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</si>
  <si>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</si>
  <si>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</si>
  <si>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</si>
  <si>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</si>
  <si>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</si>
  <si>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</si>
  <si>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</si>
  <si>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</si>
  <si>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</si>
  <si>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</si>
  <si>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</si>
  <si>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</si>
  <si>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</si>
  <si>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</si>
  <si>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</si>
  <si>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</si>
  <si>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</si>
  <si>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</si>
  <si>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</si>
  <si>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</si>
  <si>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</si>
  <si>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</si>
  <si>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</si>
  <si>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</si>
  <si>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</si>
  <si>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</si>
  <si>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</si>
  <si>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</si>
  <si>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</si>
  <si>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</si>
  <si>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</si>
  <si>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</si>
  <si>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</si>
  <si>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</si>
  <si>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</si>
  <si>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</si>
  <si>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</si>
  <si>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</si>
  <si>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</si>
  <si>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</si>
  <si>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</si>
  <si>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</si>
  <si>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</si>
  <si>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</si>
  <si>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</si>
  <si>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</si>
  <si>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</si>
  <si>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</si>
  <si>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</si>
  <si>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</si>
  <si>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</si>
  <si>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</si>
  <si>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</si>
  <si>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</si>
  <si>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</si>
  <si>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</si>
  <si>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</si>
  <si>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</si>
  <si>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</si>
  <si>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</si>
  <si>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</si>
  <si>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</si>
  <si>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</si>
  <si>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</si>
  <si>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</si>
  <si>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</si>
  <si>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</si>
  <si>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</si>
  <si>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</si>
  <si>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</si>
  <si>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</si>
  <si>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</si>
  <si>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</si>
  <si>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</si>
  <si>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</si>
  <si>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</si>
  <si>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</si>
  <si>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</si>
  <si>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</si>
  <si>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</si>
  <si>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</si>
  <si>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</si>
  <si>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</si>
  <si>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</si>
  <si>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</si>
  <si>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</si>
  <si>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</si>
  <si>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</si>
  <si>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</si>
  <si>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</si>
  <si>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</si>
  <si>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</si>
  <si>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</si>
  <si>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</si>
  <si>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</si>
  <si>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</si>
  <si>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</si>
  <si>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</si>
  <si>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</si>
  <si>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</si>
  <si>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</si>
  <si>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</si>
  <si>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</si>
  <si>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</si>
  <si>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</si>
  <si>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</si>
  <si>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</si>
  <si>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</si>
  <si>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</si>
  <si>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</si>
  <si>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</si>
  <si>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</si>
  <si>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</si>
  <si>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</si>
  <si>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</si>
  <si>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</si>
  <si>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</si>
  <si>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</si>
  <si>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</si>
  <si>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</si>
  <si>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</si>
  <si>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</si>
  <si>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</si>
  <si>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</si>
  <si>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</si>
  <si>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</si>
  <si>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</si>
  <si>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</si>
  <si>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</si>
  <si>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</si>
  <si>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</si>
  <si>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</si>
  <si>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</si>
  <si>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</si>
  <si>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</si>
  <si>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</si>
  <si>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</si>
  <si>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</si>
  <si>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</si>
  <si>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</si>
  <si>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</si>
  <si>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</si>
  <si>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</si>
  <si>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</si>
  <si>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</si>
  <si>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</si>
  <si>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</si>
  <si>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</si>
  <si>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</si>
  <si>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</si>
  <si>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</si>
  <si>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</si>
  <si>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</si>
  <si>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</si>
  <si>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</si>
  <si>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</si>
  <si>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</si>
  <si>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</si>
  <si>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</si>
  <si>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</si>
  <si>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</si>
  <si>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</si>
  <si>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</si>
  <si>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</si>
  <si>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</si>
  <si>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</si>
  <si>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</si>
  <si>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</si>
  <si>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</si>
  <si>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</si>
  <si>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</si>
  <si>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</si>
  <si>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</si>
  <si>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</si>
  <si>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</si>
  <si>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</si>
  <si>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</si>
  <si>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</si>
  <si>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</si>
  <si>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</si>
  <si>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</si>
  <si>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</si>
  <si>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</si>
  <si>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</si>
  <si>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</si>
  <si>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</si>
  <si>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</si>
  <si>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</si>
  <si>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</si>
  <si>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</si>
  <si>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</si>
  <si>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</si>
  <si>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</si>
  <si>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</si>
  <si>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</si>
  <si>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</si>
  <si>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</si>
  <si>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</si>
  <si>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</si>
  <si>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</si>
  <si>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</si>
  <si>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</si>
  <si>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</si>
  <si>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</si>
  <si>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</si>
  <si>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</si>
  <si>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</si>
  <si>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</si>
  <si>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</si>
  <si>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</si>
  <si>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</si>
  <si>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</si>
  <si>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</si>
  <si>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</si>
  <si>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</si>
  <si>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</si>
  <si>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</si>
  <si>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</si>
  <si>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</si>
  <si>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</si>
  <si>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</si>
  <si>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</si>
  <si>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</si>
  <si>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</si>
  <si>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</si>
  <si>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</si>
  <si>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</si>
  <si>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</si>
  <si>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</si>
  <si>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</si>
  <si>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</si>
  <si>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</si>
  <si>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</si>
  <si>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</si>
  <si>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</si>
  <si>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</si>
  <si>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</si>
  <si>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</si>
  <si>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</si>
  <si>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</si>
  <si>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</si>
  <si>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</si>
  <si>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</si>
  <si>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</si>
  <si>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</si>
  <si>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</si>
  <si>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</si>
  <si>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</si>
  <si>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</si>
  <si>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</si>
  <si>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</si>
  <si>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</si>
  <si>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</si>
  <si>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</si>
  <si>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</si>
  <si>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</si>
  <si>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</si>
  <si>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</si>
  <si>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</si>
  <si>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</si>
  <si>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</si>
  <si>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</si>
  <si>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</si>
  <si>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</si>
  <si>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</si>
  <si>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</si>
  <si>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</si>
  <si>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</si>
  <si>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</si>
  <si>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</si>
  <si>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</si>
  <si>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</si>
  <si>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</si>
  <si>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</si>
  <si>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</si>
  <si>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</si>
  <si>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</si>
  <si>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</si>
  <si>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</si>
  <si>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</si>
  <si>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</si>
  <si>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</si>
  <si>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</si>
  <si>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</si>
  <si>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</si>
  <si>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</si>
  <si>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</si>
  <si>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</si>
  <si>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</si>
  <si>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</si>
  <si>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</si>
  <si>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</si>
  <si>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</si>
  <si>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</si>
  <si>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</si>
  <si>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</si>
  <si>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</si>
  <si>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</si>
  <si>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</si>
  <si>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</si>
  <si>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</si>
  <si>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</si>
  <si>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</si>
  <si>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</si>
  <si>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</si>
  <si>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</si>
  <si>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</si>
  <si>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</si>
  <si>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</si>
  <si>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</si>
  <si>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</si>
  <si>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</si>
  <si>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</si>
  <si>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</si>
  <si>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</si>
  <si>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</si>
  <si>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</si>
  <si>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</si>
  <si>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</si>
  <si>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</si>
  <si>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</si>
  <si>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</si>
  <si>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</si>
  <si>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</si>
  <si>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</si>
  <si>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</si>
  <si>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</si>
  <si>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</si>
  <si>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</si>
  <si>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</si>
  <si>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</si>
  <si>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</si>
  <si>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</si>
  <si>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</si>
  <si>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</si>
  <si>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</si>
  <si>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</si>
  <si>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</si>
  <si>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</si>
  <si>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</si>
  <si>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</si>
  <si>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</si>
  <si>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</si>
  <si>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</si>
  <si>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</si>
  <si>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</si>
  <si>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</si>
  <si>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</si>
  <si>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</si>
  <si>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</si>
  <si>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</si>
  <si>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</si>
  <si>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</si>
  <si>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</si>
  <si>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</si>
  <si>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</si>
  <si>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</si>
  <si>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</si>
  <si>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</si>
  <si>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</si>
  <si>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</si>
  <si>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</si>
  <si>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</si>
  <si>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</si>
  <si>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</si>
  <si>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</si>
  <si>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</si>
  <si>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</si>
  <si>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</si>
  <si>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</si>
  <si>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</si>
  <si>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</si>
  <si>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</si>
  <si>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</si>
  <si>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</si>
  <si>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</si>
  <si>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</si>
  <si>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</si>
  <si>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</si>
  <si>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</si>
  <si>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</si>
  <si>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</si>
  <si>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</si>
  <si>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</si>
  <si>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</si>
  <si>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</si>
  <si>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</si>
  <si>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</si>
  <si>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</si>
  <si>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</si>
  <si>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</si>
  <si>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</si>
  <si>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</si>
  <si>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</si>
  <si>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</si>
  <si>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</si>
  <si>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</si>
  <si>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</si>
  <si>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</si>
  <si>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</si>
  <si>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</si>
  <si>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</si>
  <si>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</si>
  <si>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</si>
  <si>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</si>
  <si>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</si>
  <si>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</si>
  <si>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</si>
  <si>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</si>
  <si>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</si>
  <si>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</si>
  <si>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</si>
  <si>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</si>
  <si>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</si>
  <si>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</si>
  <si>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</si>
  <si>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</si>
  <si>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</si>
  <si>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</si>
  <si>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</si>
  <si>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</si>
  <si>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</si>
  <si>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</si>
  <si>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</si>
  <si>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</si>
  <si>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</si>
  <si>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</si>
  <si>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</si>
  <si>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</si>
  <si>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</si>
  <si>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</si>
  <si>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</si>
  <si>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</si>
  <si>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</si>
  <si>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</si>
  <si>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</si>
  <si>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</si>
  <si>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</si>
  <si>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</si>
  <si>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</si>
  <si>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</si>
  <si>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</si>
  <si>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</si>
  <si>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</si>
  <si>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</si>
  <si>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</si>
  <si>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</si>
  <si>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</si>
  <si>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</si>
  <si>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</si>
  <si>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</si>
  <si>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</si>
  <si>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</si>
  <si>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</si>
  <si>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</si>
  <si>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</si>
  <si>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</si>
  <si>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</si>
  <si>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</si>
  <si>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</si>
  <si>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</si>
  <si>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</si>
  <si>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</si>
  <si>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</si>
  <si>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</si>
  <si>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</si>
  <si>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</si>
  <si>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</si>
  <si>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</si>
  <si>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</si>
  <si>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</si>
  <si>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</si>
  <si>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</si>
  <si>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</si>
  <si>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</si>
  <si>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</si>
  <si>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</si>
  <si>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</si>
  <si>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</si>
  <si>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</si>
  <si>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</si>
  <si>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</si>
  <si>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</si>
  <si>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</si>
  <si>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</si>
  <si>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</si>
  <si>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</si>
  <si>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</si>
  <si>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</si>
  <si>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</si>
  <si>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</si>
  <si>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</si>
  <si>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</si>
  <si>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</si>
  <si>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</si>
  <si>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</si>
  <si>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</si>
  <si>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</si>
  <si>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</si>
  <si>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</si>
  <si>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</si>
  <si>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</si>
  <si>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</si>
  <si>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</si>
  <si>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</si>
  <si>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</si>
  <si>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</si>
  <si>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</si>
  <si>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</si>
  <si>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</si>
  <si>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</si>
  <si>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</si>
  <si>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</si>
  <si>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</si>
  <si>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</si>
  <si>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</si>
  <si>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</si>
  <si>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</si>
  <si>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</si>
  <si>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</si>
  <si>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</si>
  <si>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</si>
  <si>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</si>
  <si>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</si>
  <si>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</si>
  <si>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</si>
  <si>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</si>
  <si>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</si>
  <si>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</si>
  <si>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</si>
  <si>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</si>
  <si>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</si>
  <si>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</si>
  <si>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</si>
  <si>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</si>
  <si>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</si>
  <si>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</si>
  <si>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</si>
  <si>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</si>
  <si>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</si>
  <si>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</si>
  <si>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</si>
  <si>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</si>
  <si>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</si>
  <si>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</si>
  <si>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</si>
  <si>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</si>
  <si>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</si>
  <si>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</si>
  <si>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</si>
  <si>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</si>
  <si>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</si>
  <si>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</si>
  <si>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</si>
  <si>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</si>
  <si>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</si>
  <si>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</si>
  <si>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</si>
  <si>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</si>
  <si>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</si>
  <si>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</si>
  <si>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</si>
  <si>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</si>
  <si>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</si>
  <si>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</si>
  <si>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</si>
  <si>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</si>
  <si>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</si>
  <si>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</si>
  <si>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</si>
  <si>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</si>
  <si>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</si>
  <si>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</si>
  <si>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</si>
  <si>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</si>
  <si>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</si>
  <si>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</si>
  <si>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</si>
  <si>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</si>
  <si>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</si>
  <si>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</si>
  <si>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</si>
  <si>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</si>
  <si>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</si>
  <si>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</si>
  <si>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</si>
  <si>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</si>
  <si>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</si>
  <si>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</si>
  <si>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</si>
  <si>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</si>
  <si>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</si>
  <si>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</si>
  <si>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</si>
  <si>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</si>
  <si>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</si>
  <si>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</si>
  <si>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</si>
  <si>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</si>
  <si>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</si>
  <si>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</si>
  <si>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</si>
  <si>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</si>
  <si>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</si>
  <si>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</si>
  <si>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</si>
  <si>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</si>
  <si>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</si>
  <si>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</si>
  <si>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</si>
  <si>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</si>
  <si>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</si>
  <si>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</si>
  <si>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</si>
  <si>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</si>
  <si>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</si>
  <si>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</si>
  <si>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</si>
  <si>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</si>
  <si>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</si>
  <si>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</si>
  <si>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</si>
  <si>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</si>
  <si>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</si>
  <si>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</si>
  <si>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</si>
  <si>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</si>
  <si>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</si>
  <si>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</si>
  <si>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</si>
  <si>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</si>
  <si>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</si>
  <si>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</si>
  <si>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</si>
  <si>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</si>
  <si>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</si>
  <si>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</si>
  <si>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</si>
  <si>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</si>
  <si>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</si>
  <si>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</si>
  <si>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</si>
  <si>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</si>
  <si>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</si>
  <si>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</si>
  <si>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</si>
  <si>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</si>
  <si>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</si>
  <si>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</si>
  <si>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</si>
  <si>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</si>
  <si>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</si>
  <si>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</si>
  <si>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</si>
  <si>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</si>
  <si>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</si>
  <si>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</si>
  <si>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</si>
  <si>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</si>
  <si>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</si>
  <si>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</si>
  <si>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</si>
  <si>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</si>
  <si>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</si>
  <si>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</si>
  <si>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</si>
  <si>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</si>
  <si>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</si>
  <si>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</si>
  <si>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</si>
  <si>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</si>
  <si>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</si>
  <si>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</si>
  <si>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</si>
  <si>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</si>
  <si>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</si>
  <si>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</si>
  <si>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</si>
  <si>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</si>
  <si>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</si>
  <si>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</si>
  <si>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</si>
  <si>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</si>
  <si>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</si>
  <si>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</si>
  <si>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</si>
  <si>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</si>
  <si>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</si>
  <si>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</si>
  <si>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</si>
  <si>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</si>
  <si>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</si>
  <si>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</si>
  <si>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</si>
  <si>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</si>
  <si>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</si>
  <si>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</si>
  <si>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</si>
  <si>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</si>
  <si>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</si>
  <si>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</si>
  <si>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</si>
  <si>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</si>
  <si>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</si>
  <si>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</si>
  <si>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</si>
  <si>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</si>
  <si>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</si>
  <si>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</si>
  <si>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</si>
  <si>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</si>
  <si>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</si>
  <si>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</si>
  <si>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</si>
  <si>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</si>
  <si>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</si>
  <si>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</si>
  <si>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</si>
  <si>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</si>
  <si>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</si>
  <si>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</si>
  <si>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</si>
  <si>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</si>
  <si>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</si>
  <si>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</si>
  <si>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</si>
  <si>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</si>
  <si>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</si>
  <si>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</si>
  <si>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</si>
  <si>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</si>
  <si>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</si>
  <si>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</si>
  <si>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</si>
  <si>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</si>
  <si>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</si>
  <si>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</si>
  <si>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</si>
  <si>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</si>
  <si>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</si>
  <si>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</si>
  <si>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</si>
  <si>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</si>
  <si>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</si>
  <si>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</si>
  <si>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</si>
  <si>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</si>
  <si>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</si>
  <si>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</si>
  <si>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</si>
  <si>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</si>
  <si>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</si>
  <si>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</si>
  <si>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</si>
  <si>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</si>
  <si>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</si>
  <si>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</si>
  <si>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</si>
  <si>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</si>
  <si>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</si>
  <si>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</si>
  <si>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</si>
  <si>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</si>
  <si>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</si>
  <si>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</si>
  <si>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</si>
  <si>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</si>
  <si>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</si>
  <si>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</si>
  <si>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</si>
  <si>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</si>
  <si>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</si>
  <si>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</si>
  <si>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</si>
  <si>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</si>
  <si>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</si>
  <si>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</si>
  <si>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</si>
  <si>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</si>
  <si>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</si>
  <si>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</si>
  <si>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</si>
  <si>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</si>
  <si>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</si>
  <si>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</si>
  <si>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</si>
  <si>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</si>
  <si>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</si>
  <si>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</si>
  <si>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</si>
  <si>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</si>
  <si>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</si>
  <si>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</si>
  <si>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</si>
  <si>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</si>
  <si>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</si>
  <si>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</si>
  <si>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</si>
  <si>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</si>
  <si>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</si>
  <si>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</si>
  <si>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</si>
  <si>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</si>
  <si>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</si>
  <si>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</si>
  <si>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</si>
  <si>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</si>
  <si>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</si>
  <si>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</si>
  <si>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</si>
  <si>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</si>
  <si>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</si>
  <si>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</si>
  <si>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</si>
  <si>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</si>
  <si>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</si>
  <si>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</si>
  <si>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</si>
  <si>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</si>
  <si>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</si>
  <si>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</si>
  <si>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</si>
  <si>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</si>
  <si>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</si>
  <si>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</si>
  <si>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</si>
  <si>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</si>
  <si>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</si>
  <si>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</si>
  <si>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</si>
  <si>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</si>
  <si>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</si>
  <si>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</si>
  <si>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</si>
  <si>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</si>
  <si>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</si>
  <si>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</si>
  <si>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</si>
  <si>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</si>
  <si>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</si>
  <si>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</si>
  <si>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</si>
  <si>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</si>
  <si>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</si>
  <si>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</si>
  <si>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</si>
  <si>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</si>
  <si>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</si>
  <si>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</si>
  <si>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</si>
  <si>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</si>
  <si>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</si>
  <si>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</si>
  <si>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</si>
  <si>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</si>
  <si>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</si>
  <si>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</si>
  <si>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</si>
  <si>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</si>
  <si>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</si>
  <si>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</si>
  <si>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</si>
  <si>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</si>
  <si>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</si>
  <si>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</si>
  <si>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</si>
  <si>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</si>
  <si>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</si>
  <si>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</si>
  <si>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</si>
  <si>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</si>
  <si>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</si>
  <si>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</si>
  <si>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</si>
  <si>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</si>
  <si>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</si>
  <si>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</si>
  <si>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</si>
  <si>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</si>
  <si>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</si>
  <si>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</si>
  <si>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</si>
  <si>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</si>
  <si>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</si>
  <si>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</si>
  <si>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</si>
  <si>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</si>
  <si>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</si>
  <si>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</si>
  <si>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</si>
  <si>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</si>
  <si>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</si>
  <si>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</si>
  <si>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</si>
  <si>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</si>
  <si>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</si>
  <si>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</si>
  <si>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</si>
  <si>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</si>
  <si>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</si>
  <si>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</si>
  <si>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</si>
  <si>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</si>
  <si>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</si>
  <si>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</si>
  <si>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</si>
  <si>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</si>
  <si>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</si>
  <si>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</si>
  <si>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</si>
  <si>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</si>
  <si>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</si>
  <si>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</si>
  <si>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</si>
  <si>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</si>
  <si>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</si>
  <si>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</si>
  <si>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</si>
  <si>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</si>
  <si>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</si>
  <si>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</si>
  <si>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</si>
  <si>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</si>
  <si>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</si>
  <si>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</si>
  <si>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</si>
  <si>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</si>
  <si>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</si>
  <si>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</si>
  <si>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</si>
  <si>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</si>
  <si>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</si>
  <si>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</si>
  <si>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</si>
  <si>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</si>
  <si>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</si>
  <si>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</si>
  <si>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</si>
  <si>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</si>
  <si>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</si>
  <si>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</si>
  <si>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</si>
  <si>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</si>
  <si>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</si>
  <si>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</si>
  <si>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</si>
  <si>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</si>
  <si>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</si>
  <si>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</si>
  <si>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</si>
  <si>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</si>
  <si>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</si>
  <si>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</si>
  <si>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</si>
  <si>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</si>
  <si>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</si>
  <si>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</si>
  <si>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</si>
  <si>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</si>
  <si>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</si>
  <si>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</si>
  <si>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</si>
  <si>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</si>
  <si>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</si>
  <si>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</si>
  <si>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</si>
  <si>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</si>
  <si>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</si>
  <si>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</si>
  <si>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</si>
  <si>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</si>
  <si>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</si>
  <si>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</si>
  <si>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</si>
  <si>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</si>
  <si>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</si>
  <si>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</si>
  <si>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</si>
  <si>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</si>
  <si>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</si>
  <si>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</si>
  <si>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</si>
  <si>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</si>
  <si>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</si>
  <si>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</si>
  <si>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</si>
  <si>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</si>
  <si>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</si>
  <si>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</si>
  <si>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</si>
  <si>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</si>
  <si>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</si>
  <si>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</si>
  <si>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</si>
  <si>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</si>
  <si>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</si>
  <si>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</si>
  <si>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</si>
  <si>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</si>
  <si>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</si>
  <si>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</si>
  <si>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</si>
  <si>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</si>
  <si>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</si>
  <si>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</si>
  <si>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</si>
  <si>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</si>
  <si>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</si>
  <si>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</si>
  <si>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</si>
  <si>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</si>
  <si>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</si>
  <si>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</si>
  <si>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</si>
  <si>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</si>
  <si>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</si>
  <si>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</si>
  <si>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</si>
  <si>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</si>
  <si>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</si>
  <si>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</si>
  <si>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</si>
  <si>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</si>
  <si>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</si>
  <si>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</si>
  <si>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</si>
  <si>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</si>
  <si>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</si>
  <si>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</si>
  <si>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</si>
  <si>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</si>
  <si>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</si>
  <si>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</si>
  <si>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</si>
  <si>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</si>
  <si>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</si>
  <si>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</si>
  <si>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</si>
  <si>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</si>
  <si>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</si>
  <si>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</si>
  <si>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</si>
  <si>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</si>
  <si>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</si>
  <si>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</si>
  <si>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</si>
  <si>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</si>
  <si>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</si>
  <si>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</si>
  <si>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</si>
  <si>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</si>
  <si>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</si>
  <si>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</si>
  <si>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</si>
  <si>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</si>
  <si>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</si>
  <si>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</si>
  <si>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</si>
  <si>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</si>
  <si>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</si>
  <si>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</si>
  <si>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</si>
  <si>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</si>
  <si>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</si>
  <si>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</si>
  <si>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</si>
  <si>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</si>
  <si>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</si>
  <si>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</si>
  <si>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</si>
  <si>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</si>
  <si>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</si>
  <si>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</si>
  <si>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</si>
  <si>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</si>
  <si>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</si>
  <si>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</si>
  <si>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</si>
  <si>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</si>
  <si>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</si>
  <si>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</si>
  <si>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</si>
  <si>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</si>
  <si>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</si>
  <si>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</si>
  <si>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</si>
  <si>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</si>
  <si>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</si>
  <si>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</si>
  <si>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</si>
  <si>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</si>
  <si>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</si>
  <si>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</si>
  <si>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</si>
  <si>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</si>
  <si>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</si>
  <si>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</si>
  <si>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</si>
  <si>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</si>
  <si>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</si>
  <si>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</si>
  <si>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</si>
  <si>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</si>
  <si>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</si>
  <si>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</si>
  <si>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</si>
  <si>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</si>
  <si>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</si>
  <si>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</si>
  <si>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</si>
  <si>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</si>
  <si>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</si>
  <si>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</si>
  <si>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</si>
  <si>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</si>
  <si>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</si>
  <si>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</si>
  <si>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</si>
  <si>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</si>
  <si>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</si>
  <si>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</si>
  <si>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</si>
  <si>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</si>
  <si>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</si>
  <si>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</si>
  <si>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</si>
  <si>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</si>
  <si>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</si>
  <si>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</si>
  <si>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</si>
  <si>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</si>
  <si>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</si>
  <si>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</si>
  <si>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</si>
  <si>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</si>
  <si>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</si>
  <si>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</si>
  <si>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</si>
  <si>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</si>
  <si>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</si>
  <si>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</si>
  <si>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</si>
  <si>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</si>
  <si>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</si>
  <si>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</si>
  <si>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</si>
  <si>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</si>
  <si>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</si>
  <si>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</si>
  <si>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</si>
  <si>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</si>
  <si>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</si>
  <si>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</si>
  <si>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</si>
  <si>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</si>
  <si>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</si>
  <si>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</si>
  <si>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</si>
  <si>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</si>
  <si>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</si>
  <si>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</si>
  <si>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</si>
  <si>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</si>
  <si>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</si>
  <si>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</si>
  <si>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</si>
  <si>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</si>
  <si>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</si>
  <si>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</si>
  <si>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</si>
  <si>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</si>
  <si>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</si>
  <si>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</si>
  <si>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</si>
  <si>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</si>
  <si>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</si>
  <si>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</si>
  <si>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</si>
  <si>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</si>
  <si>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</si>
  <si>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</si>
  <si>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</si>
  <si>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</si>
  <si>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</si>
  <si>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</si>
  <si>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</si>
  <si>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</si>
  <si>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</si>
  <si>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</si>
  <si>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</si>
  <si>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</si>
  <si>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</si>
  <si>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</si>
  <si>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</si>
  <si>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</si>
  <si>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</si>
  <si>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</si>
  <si>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</si>
  <si>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</si>
  <si>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</si>
  <si>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</si>
  <si>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</si>
  <si>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</si>
  <si>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</si>
  <si>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</si>
  <si>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</si>
  <si>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</si>
  <si>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</si>
  <si>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</si>
  <si>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</si>
  <si>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</si>
  <si>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</si>
  <si>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</si>
  <si>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</si>
  <si>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</si>
  <si>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</si>
  <si>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</si>
  <si>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</si>
  <si>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</si>
  <si>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</si>
  <si>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</si>
  <si>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</si>
  <si>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</si>
  <si>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</si>
  <si>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</si>
  <si>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</si>
  <si>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</si>
  <si>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</si>
  <si>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</si>
  <si>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</si>
  <si>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</si>
  <si>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</si>
  <si>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</si>
  <si>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</si>
  <si>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</si>
  <si>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</si>
  <si>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</si>
  <si>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</si>
  <si>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</si>
  <si>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</si>
  <si>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</si>
  <si>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</si>
  <si>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</si>
  <si>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</si>
  <si>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</si>
  <si>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</si>
  <si>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</si>
  <si>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</si>
  <si>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</si>
  <si>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</si>
  <si>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</si>
  <si>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</si>
  <si>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</si>
  <si>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</si>
  <si>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</si>
  <si>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</si>
  <si>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</si>
  <si>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</si>
  <si>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</si>
  <si>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</si>
  <si>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</si>
  <si>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</si>
  <si>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</si>
  <si>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</si>
  <si>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</si>
  <si>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</si>
  <si>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</si>
  <si>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</si>
  <si>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</si>
  <si>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</si>
  <si>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</si>
  <si>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</si>
  <si>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</si>
  <si>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</si>
  <si>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</si>
  <si>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</si>
  <si>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</si>
  <si>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</si>
  <si>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</si>
  <si>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</si>
  <si>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</si>
  <si>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</si>
  <si>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</si>
  <si>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</si>
  <si>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</si>
  <si>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</si>
  <si>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</si>
  <si>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</si>
  <si>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</si>
  <si>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</si>
  <si>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</si>
  <si>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</si>
  <si>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</si>
  <si>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</si>
  <si>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</si>
  <si>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</si>
  <si>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</si>
  <si>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</si>
  <si>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</si>
  <si>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</si>
  <si>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</si>
  <si>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</si>
  <si>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</si>
  <si>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</si>
  <si>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</si>
  <si>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</si>
  <si>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</si>
  <si>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</si>
  <si>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</si>
  <si>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</si>
  <si>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</si>
  <si>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</si>
  <si>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</si>
  <si>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</si>
  <si>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</si>
  <si>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</si>
  <si>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</si>
  <si>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</si>
  <si>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</si>
  <si>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</si>
  <si>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</si>
  <si>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</si>
  <si>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</si>
  <si>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</si>
  <si>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</si>
  <si>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</si>
  <si>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</si>
  <si>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</si>
  <si>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</si>
  <si>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</si>
  <si>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</si>
  <si>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</si>
  <si>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</si>
  <si>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</si>
  <si>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</si>
  <si>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</si>
  <si>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</si>
  <si>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</si>
  <si>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</si>
  <si>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</si>
  <si>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</si>
  <si>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</si>
  <si>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</si>
  <si>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</si>
  <si>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</si>
  <si>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</si>
  <si>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</si>
  <si>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</si>
  <si>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</si>
  <si>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</si>
  <si>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</si>
  <si>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</si>
  <si>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</si>
  <si>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</si>
  <si>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</si>
  <si>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</si>
  <si>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</si>
  <si>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</si>
  <si>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</si>
  <si>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</si>
  <si>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</si>
  <si>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</si>
  <si>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</si>
  <si>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</si>
  <si>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</si>
  <si>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</si>
  <si>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</si>
  <si>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</si>
  <si>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</si>
  <si>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</si>
  <si>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</si>
  <si>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</si>
  <si>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</si>
  <si>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</si>
  <si>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</si>
  <si>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</si>
  <si>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</si>
  <si>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</si>
  <si>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</si>
  <si>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</si>
  <si>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</si>
  <si>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</si>
  <si>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</si>
  <si>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</si>
  <si>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</si>
  <si>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</si>
  <si>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</si>
  <si>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</si>
  <si>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</si>
  <si>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</si>
  <si>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</si>
  <si>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</si>
  <si>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</si>
  <si>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</si>
  <si>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</si>
  <si>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</si>
  <si>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</si>
  <si>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</si>
  <si>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</si>
  <si>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</si>
  <si>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</si>
  <si>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</si>
  <si>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</si>
  <si>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</si>
  <si>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</si>
  <si>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</si>
  <si>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</si>
  <si>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</si>
  <si>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</si>
  <si>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</si>
  <si>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</si>
  <si>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</si>
  <si>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</si>
  <si>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</si>
  <si>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</si>
  <si>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</si>
  <si>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</si>
  <si>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</si>
  <si>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</si>
  <si>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</si>
  <si>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</si>
  <si>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</si>
  <si>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</si>
  <si>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</si>
  <si>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</si>
  <si>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</si>
  <si>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</si>
  <si>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</si>
  <si>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</si>
  <si>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</si>
  <si>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</si>
  <si>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</si>
  <si>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</si>
  <si>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</si>
  <si>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</si>
  <si>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</si>
  <si>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</si>
  <si>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</si>
  <si>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</si>
  <si>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</si>
  <si>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</si>
  <si>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</si>
  <si>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</si>
  <si>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</si>
  <si>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</si>
  <si>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</si>
  <si>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</si>
  <si>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</si>
  <si>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</si>
  <si>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</si>
  <si>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</si>
  <si>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</si>
  <si>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</si>
  <si>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</si>
  <si>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</si>
  <si>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</si>
  <si>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</si>
  <si>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</si>
  <si>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</si>
  <si>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</si>
  <si>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</si>
  <si>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</si>
  <si>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</si>
  <si>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</si>
  <si>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</si>
  <si>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</si>
  <si>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</si>
  <si>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</si>
  <si>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</si>
  <si>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</si>
  <si>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</si>
  <si>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</si>
  <si>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</si>
  <si>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</si>
  <si>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</si>
  <si>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</si>
  <si>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</si>
  <si>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</si>
  <si>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</si>
  <si>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</si>
  <si>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</si>
  <si>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</si>
  <si>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</si>
  <si>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</si>
  <si>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</si>
  <si>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</si>
  <si>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</si>
  <si>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</si>
  <si>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</si>
  <si>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</si>
  <si>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</si>
  <si>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</si>
  <si>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</si>
  <si>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</si>
  <si>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</si>
  <si>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</si>
  <si>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</si>
  <si>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</si>
  <si>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</si>
  <si>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</si>
  <si>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</si>
  <si>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</si>
  <si>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</si>
  <si>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</si>
  <si>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</si>
  <si>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</si>
  <si>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</si>
  <si>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</si>
  <si>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</si>
  <si>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</si>
  <si>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</si>
  <si>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</si>
  <si>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</si>
  <si>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</si>
  <si>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</si>
  <si>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</si>
  <si>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</si>
  <si>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</si>
  <si>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</si>
  <si>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</si>
  <si>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</si>
  <si>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</si>
  <si>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</si>
  <si>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</si>
  <si>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</si>
  <si>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</si>
  <si>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</si>
  <si>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</si>
  <si>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</si>
  <si>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</si>
  <si>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</si>
  <si>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</si>
  <si>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</si>
  <si>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</si>
  <si>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</si>
  <si>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</si>
  <si>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</si>
  <si>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</si>
  <si>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</si>
  <si>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</si>
  <si>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</si>
  <si>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</si>
  <si>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</si>
  <si>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</si>
  <si>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</si>
  <si>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</si>
  <si>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</si>
  <si>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</si>
  <si>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</si>
  <si>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</si>
  <si>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</si>
  <si>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</si>
  <si>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</si>
  <si>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</si>
  <si>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</si>
  <si>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</si>
  <si>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</si>
  <si>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</si>
  <si>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</si>
  <si>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</si>
  <si>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</si>
  <si>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</si>
  <si>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</si>
  <si>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</si>
  <si>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</si>
  <si>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</si>
  <si>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</si>
  <si>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</si>
  <si>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</si>
  <si>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</si>
  <si>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</si>
  <si>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</si>
  <si>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</si>
  <si>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</si>
  <si>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</si>
  <si>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</si>
  <si>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</si>
  <si>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</si>
  <si>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</si>
  <si>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</si>
  <si>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</si>
  <si>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</si>
  <si>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</si>
  <si>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</si>
  <si>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</si>
  <si>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</si>
  <si>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</si>
  <si>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</si>
  <si>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</si>
  <si>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</si>
  <si>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</si>
  <si>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</si>
  <si>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</si>
  <si>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</si>
  <si>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</si>
  <si>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</si>
  <si>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</si>
  <si>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</si>
  <si>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</si>
  <si>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</si>
  <si>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</si>
  <si>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</si>
  <si>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</si>
  <si>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</si>
  <si>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</si>
  <si>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</si>
  <si>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</si>
  <si>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</si>
  <si>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</si>
  <si>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</si>
  <si>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</si>
  <si>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</si>
  <si>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</si>
  <si>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</si>
  <si>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</si>
  <si>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</si>
  <si>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</si>
  <si>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</si>
  <si>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</si>
  <si>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</si>
  <si>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</si>
  <si>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</si>
  <si>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</si>
  <si>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</si>
  <si>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</si>
  <si>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</si>
  <si>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</si>
  <si>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</si>
  <si>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</si>
  <si>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</si>
  <si>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</si>
  <si>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</si>
  <si>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</si>
  <si>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</si>
  <si>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</si>
  <si>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</si>
  <si>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</si>
  <si>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</si>
  <si>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</si>
  <si>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</si>
  <si>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</si>
  <si>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</si>
  <si>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</si>
  <si>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</si>
  <si>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</si>
  <si>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</si>
  <si>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</si>
  <si>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</si>
  <si>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</si>
  <si>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</si>
  <si>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</si>
  <si>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</si>
  <si>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</si>
  <si>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</si>
  <si>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</si>
  <si>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</si>
  <si>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</si>
  <si>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</si>
  <si>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</si>
  <si>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</si>
  <si>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</si>
  <si>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</si>
  <si>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</si>
  <si>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</si>
  <si>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</si>
  <si>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</si>
  <si>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</si>
  <si>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</si>
  <si>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</si>
  <si>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</si>
  <si>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</si>
  <si>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</si>
  <si>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</si>
  <si>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</si>
  <si>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</si>
  <si>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</si>
  <si>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</si>
  <si>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</si>
  <si>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</si>
  <si>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</si>
  <si>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</si>
  <si>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</si>
  <si>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</si>
  <si>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</si>
  <si>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</si>
  <si>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</si>
  <si>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</si>
  <si>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</si>
  <si>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</si>
  <si>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</si>
  <si>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</si>
  <si>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</si>
  <si>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</si>
  <si>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</si>
  <si>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</si>
  <si>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</si>
  <si>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</si>
  <si>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</si>
  <si>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</si>
  <si>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</si>
  <si>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</si>
  <si>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</si>
  <si>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</si>
  <si>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</si>
  <si>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</si>
  <si>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</si>
  <si>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</si>
  <si>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</si>
  <si>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</si>
  <si>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</si>
  <si>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</si>
  <si>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</si>
  <si>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</si>
  <si>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</si>
  <si>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</si>
  <si>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</si>
  <si>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</si>
  <si>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</si>
  <si>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</si>
  <si>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</si>
  <si>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</si>
  <si>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</si>
  <si>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</si>
  <si>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</si>
  <si>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</si>
  <si>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</si>
  <si>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</si>
  <si>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</si>
  <si>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</si>
  <si>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</si>
  <si>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</si>
  <si>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</si>
  <si>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</si>
  <si>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</si>
  <si>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</si>
  <si>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</si>
  <si>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</si>
  <si>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</si>
  <si>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</si>
  <si>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</si>
  <si>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</si>
  <si>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</si>
  <si>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</si>
  <si>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</si>
  <si>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</si>
  <si>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</si>
  <si>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</si>
  <si>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</si>
  <si>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</si>
  <si>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</si>
  <si>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</si>
  <si>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</si>
  <si>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</si>
  <si>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</si>
  <si>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</si>
  <si>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</si>
  <si>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</si>
  <si>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</si>
  <si>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</si>
  <si>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</si>
  <si>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</si>
  <si>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</si>
  <si>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</si>
  <si>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</si>
  <si>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</si>
  <si>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</si>
  <si>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</si>
  <si>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</si>
  <si>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</si>
  <si>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</si>
  <si>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</si>
  <si>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</si>
  <si>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</si>
  <si>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</si>
  <si>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</si>
  <si>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</si>
  <si>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</si>
  <si>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</si>
  <si>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</si>
  <si>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</si>
  <si>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</si>
  <si>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</si>
  <si>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</si>
  <si>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</si>
  <si>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</si>
  <si>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</si>
  <si>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</si>
  <si>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</si>
  <si>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</si>
  <si>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</si>
  <si>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</si>
  <si>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</si>
  <si>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</si>
  <si>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</si>
  <si>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</si>
  <si>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</si>
  <si>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</si>
  <si>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</si>
  <si>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</si>
  <si>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</si>
  <si>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</si>
  <si>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</si>
  <si>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</si>
  <si>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</si>
  <si>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</si>
  <si>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</si>
  <si>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</si>
  <si>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</si>
  <si>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</si>
  <si>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</si>
  <si>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</si>
  <si>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</si>
  <si>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</si>
  <si>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</si>
  <si>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</si>
  <si>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</si>
  <si>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</si>
  <si>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</si>
  <si>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</si>
  <si>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</si>
  <si>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</si>
  <si>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</si>
  <si>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</si>
  <si>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</si>
  <si>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</si>
  <si>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</si>
  <si>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</si>
  <si>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</si>
  <si>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</si>
  <si>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</si>
  <si>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</si>
  <si>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</si>
  <si>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</si>
  <si>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</si>
  <si>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</si>
  <si>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</si>
  <si>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</si>
  <si>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</si>
  <si>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</si>
  <si>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</si>
  <si>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</si>
  <si>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</si>
  <si>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</si>
  <si>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</si>
  <si>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</si>
  <si>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</si>
  <si>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</si>
  <si>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</si>
  <si>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</si>
  <si>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</si>
  <si>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</si>
  <si>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</si>
  <si>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</si>
  <si>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</si>
  <si>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</si>
  <si>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</si>
  <si>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</si>
  <si>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</si>
  <si>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</si>
  <si>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</si>
  <si>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</si>
  <si>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</si>
  <si>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</si>
  <si>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</si>
  <si>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</si>
  <si>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</si>
  <si>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</si>
  <si>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</si>
  <si>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</si>
  <si>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</si>
  <si>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</si>
  <si>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</si>
  <si>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</si>
  <si>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</si>
  <si>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</si>
  <si>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</si>
  <si>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</si>
  <si>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</si>
  <si>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</si>
  <si>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</si>
  <si>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</si>
  <si>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</si>
  <si>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</si>
  <si>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</si>
  <si>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</si>
  <si>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</si>
  <si>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</si>
  <si>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</si>
  <si>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</si>
  <si>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</si>
  <si>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</si>
  <si>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</si>
  <si>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</si>
  <si>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</si>
  <si>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</si>
  <si>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</si>
  <si>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</si>
  <si>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</si>
  <si>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</si>
  <si>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</si>
  <si>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</si>
  <si>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</si>
  <si>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</si>
  <si>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</si>
  <si>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</si>
  <si>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</si>
  <si>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</si>
  <si>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</si>
  <si>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</si>
  <si>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</si>
  <si>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</si>
  <si>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</si>
  <si>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</si>
  <si>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</si>
  <si>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</si>
  <si>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</si>
  <si>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</si>
  <si>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</si>
  <si>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</si>
  <si>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</si>
  <si>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</si>
  <si>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</si>
  <si>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</si>
  <si>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</si>
  <si>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</si>
  <si>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</si>
  <si>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</si>
  <si>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</si>
  <si>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</si>
  <si>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</si>
  <si>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</si>
  <si>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</si>
  <si>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</si>
  <si>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</si>
  <si>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</si>
  <si>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</si>
  <si>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</si>
  <si>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</si>
  <si>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</si>
  <si>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</si>
  <si>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</si>
  <si>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</si>
  <si>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</si>
  <si>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</si>
  <si>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</si>
  <si>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</si>
  <si>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</si>
  <si>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</si>
  <si>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</si>
  <si>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</si>
  <si>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</si>
  <si>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</si>
  <si>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</si>
  <si>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</si>
  <si>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</si>
  <si>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</si>
  <si>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</si>
  <si>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</si>
  <si>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</si>
  <si>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</si>
  <si>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</si>
  <si>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</si>
  <si>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</si>
  <si>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</si>
  <si>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</si>
  <si>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</si>
  <si>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</si>
  <si>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</si>
  <si>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</si>
  <si>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</si>
  <si>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</si>
  <si>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</si>
  <si>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</si>
  <si>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</si>
  <si>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</si>
  <si>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</si>
  <si>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</si>
  <si>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</si>
  <si>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</si>
  <si>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</si>
  <si>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</si>
  <si>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</si>
  <si>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</si>
  <si>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</si>
  <si>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</si>
  <si>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</si>
  <si>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</si>
  <si>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</si>
  <si>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</si>
  <si>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</si>
  <si>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</si>
  <si>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</si>
  <si>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</si>
  <si>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</si>
  <si>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</si>
  <si>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</si>
  <si>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</si>
  <si>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</si>
  <si>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</si>
  <si>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</si>
  <si>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</si>
  <si>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</si>
  <si>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</si>
  <si>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</si>
  <si>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</si>
  <si>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</si>
  <si>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</si>
  <si>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</si>
  <si>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</si>
  <si>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</si>
  <si>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</si>
  <si>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</si>
  <si>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</si>
  <si>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</si>
  <si>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</si>
  <si>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</si>
  <si>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</si>
  <si>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</si>
  <si>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</si>
  <si>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</si>
  <si>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</si>
  <si>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</si>
  <si>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</si>
  <si>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</si>
  <si>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</si>
  <si>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</si>
  <si>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</si>
  <si>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</si>
  <si>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</si>
  <si>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</si>
  <si>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</si>
  <si>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</si>
  <si>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</si>
  <si>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</si>
  <si>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</si>
  <si>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</si>
  <si>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</si>
  <si>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</si>
  <si>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</si>
  <si>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</si>
  <si>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</si>
  <si>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</si>
  <si>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</si>
  <si>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</si>
  <si>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</si>
  <si>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</si>
  <si>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</si>
  <si>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</si>
  <si>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</si>
  <si>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</si>
  <si>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</si>
  <si>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</si>
  <si>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</si>
  <si>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</si>
  <si>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</si>
  <si>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</si>
  <si>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</si>
  <si>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</si>
  <si>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</si>
  <si>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</si>
  <si>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</si>
  <si>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</si>
  <si>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</si>
  <si>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</si>
  <si>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</si>
  <si>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</si>
  <si>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</si>
  <si>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</si>
  <si>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</si>
  <si>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</si>
  <si>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</si>
  <si>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</si>
  <si>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</si>
  <si>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</si>
  <si>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</si>
  <si>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</si>
  <si>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</si>
  <si>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</si>
  <si>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</si>
  <si>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</si>
  <si>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</si>
  <si>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</si>
  <si>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</si>
  <si>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</si>
  <si>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</si>
  <si>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</si>
  <si>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</si>
  <si>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</si>
  <si>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</si>
  <si>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</si>
  <si>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</si>
  <si>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</si>
  <si>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</si>
  <si>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</si>
  <si>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</si>
  <si>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</si>
  <si>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</si>
  <si>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</si>
  <si>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</si>
  <si>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</si>
  <si>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</si>
  <si>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</si>
  <si>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</si>
  <si>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</si>
  <si>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</si>
  <si>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</si>
  <si>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</si>
  <si>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</si>
  <si>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</si>
  <si>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</si>
  <si>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</si>
  <si>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</si>
  <si>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</si>
  <si>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</si>
  <si>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</si>
  <si>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</si>
  <si>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</si>
  <si>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</si>
  <si>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</si>
  <si>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</si>
  <si>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</si>
  <si>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</si>
  <si>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</si>
  <si>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</si>
  <si>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</si>
  <si>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</si>
  <si>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</si>
  <si>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</si>
  <si>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</si>
  <si>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</si>
  <si>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</si>
  <si>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</si>
  <si>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</si>
  <si>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</si>
  <si>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</si>
  <si>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</si>
  <si>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</si>
  <si>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</si>
  <si>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</si>
  <si>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</si>
  <si>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</si>
  <si>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</si>
  <si>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</si>
  <si>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</si>
  <si>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</si>
  <si>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</si>
  <si>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</si>
  <si>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</si>
  <si>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</si>
  <si>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</si>
  <si>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</si>
  <si>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</si>
  <si>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</si>
  <si>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</si>
  <si>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</si>
  <si>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</si>
  <si>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</si>
  <si>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</si>
  <si>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</si>
  <si>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</si>
  <si>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</si>
  <si>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</si>
  <si>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</si>
  <si>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</si>
  <si>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</si>
  <si>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</si>
  <si>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</si>
  <si>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</si>
  <si>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</si>
  <si>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</si>
  <si>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</si>
  <si>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</si>
  <si>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</si>
  <si>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</si>
  <si>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</si>
  <si>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</si>
  <si>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</si>
  <si>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</si>
  <si>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</si>
  <si>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</si>
  <si>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</si>
  <si>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</si>
  <si>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</si>
  <si>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</si>
  <si>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</si>
  <si>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</si>
  <si>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</si>
  <si>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</si>
  <si>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</si>
  <si>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</si>
  <si>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</si>
  <si>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</si>
  <si>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</si>
  <si>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</si>
  <si>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</si>
  <si>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</si>
  <si>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</si>
  <si>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</si>
  <si>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</si>
  <si>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</si>
  <si>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</si>
  <si>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</si>
  <si>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</si>
  <si>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</si>
  <si>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</si>
  <si>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</si>
  <si>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</si>
  <si>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</si>
  <si>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</si>
  <si>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</si>
  <si>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</si>
  <si>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</si>
  <si>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</si>
  <si>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</si>
  <si>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</si>
  <si>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</si>
  <si>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</si>
  <si>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</si>
  <si>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</si>
  <si>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</si>
  <si>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</si>
  <si>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</si>
  <si>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</si>
  <si>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</si>
  <si>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</si>
  <si>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</si>
  <si>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</si>
  <si>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</si>
  <si>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</si>
  <si>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</si>
  <si>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</si>
  <si>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</si>
  <si>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</si>
  <si>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</si>
  <si>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</si>
  <si>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</si>
  <si>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</si>
  <si>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</si>
  <si>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</si>
  <si>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</si>
  <si>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</si>
  <si>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</si>
  <si>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</si>
  <si>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</si>
  <si>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</si>
  <si>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</si>
  <si>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</si>
  <si>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</si>
  <si>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</si>
  <si>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</si>
  <si>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</si>
  <si>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</si>
  <si>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</si>
  <si>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</si>
  <si>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</si>
  <si>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</si>
  <si>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</si>
  <si>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</si>
  <si>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</si>
  <si>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</si>
  <si>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</si>
  <si>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</si>
  <si>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</si>
  <si>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</si>
  <si>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</si>
  <si>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</si>
  <si>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</si>
  <si>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</si>
  <si>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</si>
  <si>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</si>
  <si>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</si>
  <si>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</si>
  <si>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</si>
  <si>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</si>
  <si>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</si>
  <si>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</si>
  <si>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</si>
  <si>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</si>
  <si>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</si>
  <si>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</si>
  <si>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</si>
  <si>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</si>
  <si>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</si>
  <si>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</si>
  <si>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</si>
  <si>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</si>
  <si>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</si>
  <si>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</si>
  <si>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</si>
  <si>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</si>
  <si>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</si>
  <si>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</si>
  <si>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</si>
  <si>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</si>
  <si>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</si>
  <si>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</si>
  <si>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</si>
  <si>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</si>
  <si>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</si>
  <si>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</si>
  <si>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</si>
  <si>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</si>
  <si>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</si>
  <si>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</si>
  <si>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</si>
  <si>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</si>
  <si>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</si>
  <si>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</si>
  <si>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</si>
  <si>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</si>
  <si>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</si>
  <si>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</si>
  <si>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</si>
  <si>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</si>
  <si>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</si>
  <si>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</si>
  <si>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</si>
  <si>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</si>
  <si>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</si>
  <si>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</si>
  <si>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</si>
  <si>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</si>
  <si>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</si>
  <si>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</si>
  <si>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</si>
  <si>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</si>
  <si>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</si>
  <si>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</si>
  <si>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</si>
  <si>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</si>
  <si>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</si>
  <si>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</si>
  <si>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</si>
  <si>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</si>
  <si>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</si>
  <si>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</si>
  <si>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</si>
  <si>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</si>
  <si>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</si>
  <si>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</si>
  <si>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</si>
  <si>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</si>
  <si>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</si>
  <si>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</si>
  <si>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</si>
  <si>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</si>
  <si>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</si>
  <si>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</si>
  <si>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</si>
  <si>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</si>
  <si>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</si>
  <si>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</si>
  <si>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</si>
  <si>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</si>
  <si>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</si>
  <si>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</si>
  <si>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</si>
  <si>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</si>
  <si>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</si>
  <si>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</si>
  <si>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</si>
  <si>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</si>
  <si>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</si>
  <si>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</si>
  <si>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</si>
  <si>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</si>
  <si>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</si>
  <si>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</si>
  <si>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</si>
  <si>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</si>
  <si>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</si>
  <si>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</si>
  <si>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</si>
  <si>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</si>
  <si>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</si>
  <si>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</si>
  <si>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</si>
  <si>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</si>
  <si>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</si>
  <si>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</si>
  <si>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</si>
  <si>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</si>
  <si>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</si>
  <si>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</si>
  <si>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</si>
  <si>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</si>
  <si>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</si>
  <si>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</si>
  <si>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</si>
  <si>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</si>
  <si>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</si>
  <si>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</si>
  <si>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</si>
  <si>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</si>
  <si>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</si>
  <si>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</si>
  <si>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</si>
  <si>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</si>
  <si>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</si>
  <si>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</si>
  <si>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</si>
  <si>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</si>
  <si>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</si>
  <si>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</si>
  <si>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</si>
  <si>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</si>
  <si>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</si>
  <si>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</si>
  <si>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</si>
  <si>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</si>
  <si>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</si>
  <si>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</si>
  <si>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</si>
  <si>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</si>
  <si>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</si>
  <si>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</si>
  <si>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</si>
  <si>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</si>
  <si>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</si>
  <si>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</si>
  <si>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</si>
  <si>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</si>
  <si>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</si>
  <si>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</si>
  <si>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</si>
  <si>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</si>
  <si>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</si>
  <si>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</si>
  <si>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</si>
  <si>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</si>
  <si>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</si>
  <si>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</si>
  <si>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</si>
  <si>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</si>
  <si>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</si>
  <si>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</si>
  <si>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</si>
  <si>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</si>
  <si>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</si>
  <si>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</si>
  <si>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</si>
  <si>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</si>
  <si>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</si>
  <si>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</si>
  <si>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</si>
  <si>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</si>
  <si>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</si>
  <si>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</si>
  <si>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</si>
  <si>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</si>
  <si>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</si>
  <si>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</si>
  <si>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</si>
  <si>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</si>
  <si>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</si>
  <si>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</si>
  <si>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</si>
  <si>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</si>
  <si>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</si>
  <si>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</si>
  <si>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</si>
  <si>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</si>
  <si>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</si>
  <si>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</si>
  <si>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</si>
  <si>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</si>
  <si>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</si>
  <si>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</si>
  <si>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</si>
  <si>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</si>
  <si>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</si>
  <si>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</si>
  <si>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</si>
  <si>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</si>
  <si>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</si>
  <si>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</si>
  <si>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</si>
  <si>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</si>
  <si>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</si>
  <si>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</si>
  <si>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</si>
  <si>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</si>
  <si>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</si>
  <si>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</si>
  <si>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</si>
  <si>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</si>
  <si>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</si>
  <si>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</si>
  <si>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</si>
  <si>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</si>
  <si>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</si>
  <si>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</si>
  <si>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</si>
  <si>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</si>
  <si>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</si>
  <si>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</si>
  <si>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</si>
  <si>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</si>
  <si>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</si>
  <si>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</si>
  <si>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</si>
  <si>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</si>
  <si>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</si>
  <si>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</si>
  <si>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</si>
  <si>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</si>
  <si>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</si>
  <si>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</si>
  <si>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</si>
  <si>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</si>
  <si>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</si>
  <si>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</si>
  <si>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</si>
  <si>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</si>
  <si>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</si>
  <si>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</si>
  <si>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</si>
  <si>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</si>
  <si>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</si>
  <si>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</si>
  <si>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</si>
  <si>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</si>
  <si>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</si>
  <si>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</si>
  <si>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</si>
  <si>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</si>
  <si>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</si>
  <si>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</si>
  <si>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</si>
  <si>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</si>
  <si>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</si>
  <si>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</si>
  <si>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</si>
  <si>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</si>
  <si>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</si>
  <si>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</si>
  <si>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</si>
  <si>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</si>
  <si>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</si>
  <si>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</si>
  <si>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</si>
  <si>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</si>
  <si>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</si>
  <si>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</si>
  <si>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</si>
  <si>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</si>
  <si>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</si>
  <si>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</si>
  <si>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</si>
  <si>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</si>
  <si>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</si>
  <si>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</si>
  <si>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</si>
  <si>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</si>
  <si>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</si>
  <si>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</si>
  <si>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</si>
  <si>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</si>
  <si>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</si>
  <si>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</si>
  <si>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</si>
  <si>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</si>
  <si>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</si>
  <si>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</si>
  <si>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</si>
  <si>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</si>
  <si>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</si>
  <si>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</si>
  <si>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</si>
  <si>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</si>
  <si>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</si>
  <si>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</si>
  <si>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</si>
  <si>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</si>
  <si>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</si>
  <si>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</si>
  <si>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</si>
  <si>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</si>
  <si>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</si>
  <si>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</si>
  <si>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</si>
  <si>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</si>
  <si>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</si>
  <si>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</si>
  <si>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</si>
  <si>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</si>
  <si>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</si>
  <si>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</si>
  <si>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</si>
  <si>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</si>
  <si>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</si>
  <si>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</si>
  <si>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</si>
  <si>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</si>
  <si>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</si>
  <si>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</si>
  <si>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</si>
  <si>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</si>
  <si>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</si>
  <si>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</si>
  <si>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</si>
  <si>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</si>
  <si>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</si>
  <si>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</si>
  <si>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</si>
  <si>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</si>
  <si>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</si>
  <si>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</si>
  <si>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</si>
  <si>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</si>
  <si>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</si>
  <si>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</si>
  <si>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</si>
  <si>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</si>
  <si>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</si>
  <si>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</si>
  <si>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</si>
  <si>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</si>
  <si>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</si>
  <si>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</si>
  <si>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</si>
  <si>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</si>
  <si>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</si>
  <si>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</si>
  <si>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</si>
  <si>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</si>
  <si>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</si>
  <si>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</si>
  <si>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</si>
  <si>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</si>
  <si>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</si>
  <si>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</si>
  <si>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</si>
  <si>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</si>
  <si>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</si>
  <si>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</si>
  <si>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</si>
  <si>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</si>
  <si>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</si>
  <si>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</si>
  <si>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</si>
  <si>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</si>
  <si>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</si>
  <si>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</si>
  <si>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</si>
  <si>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</si>
  <si>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</si>
  <si>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</si>
  <si>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</si>
  <si>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</si>
  <si>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</si>
  <si>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</si>
  <si>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</si>
  <si>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</si>
  <si>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</si>
  <si>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</si>
  <si>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</si>
  <si>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</si>
  <si>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</si>
  <si>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</si>
  <si>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</si>
  <si>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</si>
  <si>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</si>
  <si>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</si>
  <si>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</si>
  <si>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</si>
  <si>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</si>
  <si>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</si>
  <si>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</si>
  <si>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</si>
  <si>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</si>
  <si>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</si>
  <si>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</si>
  <si>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</si>
  <si>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</si>
  <si>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</si>
  <si>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</si>
  <si>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</si>
  <si>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</si>
  <si>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</si>
  <si>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</si>
  <si>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</si>
  <si>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</si>
  <si>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</si>
  <si>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</si>
  <si>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</si>
  <si>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</si>
  <si>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</si>
  <si>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</si>
  <si>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</si>
  <si>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</si>
  <si>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</si>
  <si>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</si>
  <si>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</si>
  <si>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</si>
  <si>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</si>
  <si>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</si>
  <si>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</si>
  <si>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</si>
  <si>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</si>
  <si>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</si>
  <si>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</si>
  <si>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</si>
  <si>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</si>
  <si>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</si>
  <si>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</si>
  <si>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</si>
  <si>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</si>
  <si>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</si>
  <si>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</si>
  <si>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</si>
  <si>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</si>
  <si>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</si>
  <si>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</si>
  <si>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</si>
  <si>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</si>
  <si>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</si>
  <si>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</si>
  <si>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</si>
  <si>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</si>
  <si>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</si>
  <si>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</si>
  <si>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</si>
  <si>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</si>
  <si>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</si>
  <si>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</si>
  <si>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</si>
  <si>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</si>
  <si>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</si>
  <si>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</si>
  <si>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</si>
  <si>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</si>
  <si>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</si>
  <si>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</si>
  <si>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</si>
  <si>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</si>
  <si>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</si>
  <si>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</si>
  <si>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</si>
  <si>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</si>
  <si>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</si>
  <si>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</si>
  <si>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</si>
  <si>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</si>
  <si>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</si>
  <si>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</si>
  <si>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</si>
  <si>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</si>
  <si>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</si>
  <si>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</si>
  <si>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</si>
  <si>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</si>
  <si>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</si>
  <si>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</si>
  <si>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</si>
  <si>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</si>
  <si>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</si>
  <si>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</si>
  <si>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</si>
  <si>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</si>
  <si>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</si>
  <si>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</si>
  <si>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</si>
  <si>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</si>
  <si>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</si>
  <si>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</si>
  <si>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</si>
  <si>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</si>
  <si>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</si>
  <si>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</si>
  <si>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</si>
  <si>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</si>
  <si>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</si>
  <si>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</si>
  <si>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</si>
  <si>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</si>
  <si>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</si>
  <si>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</si>
  <si>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</si>
  <si>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</si>
  <si>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</si>
  <si>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</si>
  <si>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</si>
  <si>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</si>
  <si>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</si>
  <si>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</si>
  <si>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</si>
  <si>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</si>
  <si>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</si>
  <si>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</si>
  <si>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</si>
  <si>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</si>
  <si>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</si>
  <si>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</si>
  <si>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</si>
  <si>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</si>
  <si>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</si>
  <si>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</si>
  <si>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</si>
  <si>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</si>
  <si>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</si>
  <si>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</si>
  <si>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</si>
  <si>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</si>
  <si>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</si>
  <si>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</si>
  <si>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</si>
  <si>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</si>
  <si>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</si>
  <si>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</si>
  <si>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</si>
  <si>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</si>
  <si>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</si>
  <si>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</si>
  <si>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</si>
  <si>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</si>
  <si>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</si>
  <si>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</si>
  <si>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</si>
  <si>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</si>
  <si>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</si>
  <si>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</si>
  <si>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</si>
  <si>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</si>
  <si>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</si>
  <si>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</si>
  <si>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</si>
  <si>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</si>
  <si>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</si>
  <si>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</si>
  <si>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</si>
  <si>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</si>
  <si>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</si>
  <si>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</si>
  <si>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</si>
  <si>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</si>
  <si>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</si>
  <si>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</si>
  <si>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</si>
  <si>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</si>
  <si>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</si>
  <si>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</si>
  <si>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</si>
  <si>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</si>
  <si>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</si>
  <si>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</si>
  <si>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</si>
  <si>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</si>
  <si>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</si>
  <si>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</si>
  <si>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</si>
  <si>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</si>
  <si>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</si>
  <si>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</si>
  <si>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</si>
  <si>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</si>
  <si>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</si>
  <si>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</si>
  <si>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</si>
  <si>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</si>
  <si>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</si>
  <si>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</si>
  <si>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</si>
  <si>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</si>
  <si>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</si>
  <si>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</si>
  <si>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</si>
  <si>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</si>
  <si>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</si>
  <si>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</si>
  <si>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</si>
  <si>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</si>
  <si>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</si>
  <si>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</si>
  <si>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</si>
  <si>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</si>
  <si>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</si>
  <si>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</si>
  <si>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</si>
  <si>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</si>
  <si>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</si>
  <si>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</si>
  <si>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</si>
  <si>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</si>
  <si>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</si>
  <si>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</si>
  <si>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</si>
  <si>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</si>
  <si>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</si>
  <si>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</si>
  <si>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</si>
  <si>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</si>
  <si>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</si>
  <si>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</si>
  <si>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</si>
  <si>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</si>
  <si>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</si>
  <si>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</si>
  <si>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</si>
  <si>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</si>
  <si>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</si>
  <si>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</si>
  <si>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</si>
  <si>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</si>
  <si>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</si>
  <si>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</si>
  <si>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</si>
  <si>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</si>
  <si>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</si>
  <si>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</si>
  <si>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</si>
  <si>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</si>
  <si>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</si>
  <si>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</si>
  <si>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</si>
  <si>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</si>
  <si>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</si>
  <si>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</si>
  <si>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</si>
  <si>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</si>
  <si>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</si>
  <si>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</si>
  <si>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</si>
  <si>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</si>
  <si>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</si>
  <si>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</si>
  <si>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</si>
  <si>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</si>
  <si>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</si>
  <si>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</si>
  <si>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</si>
  <si>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</si>
  <si>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</si>
  <si>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</si>
  <si>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</si>
  <si>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</si>
  <si>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</si>
  <si>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</si>
  <si>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</si>
  <si>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</si>
  <si>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</si>
  <si>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</si>
  <si>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</si>
  <si>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</si>
  <si>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</si>
  <si>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</si>
  <si>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</si>
  <si>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</si>
  <si>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</si>
  <si>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</si>
  <si>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</si>
  <si>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</si>
  <si>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</si>
  <si>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</si>
  <si>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</si>
  <si>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</si>
  <si>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</si>
  <si>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</si>
  <si>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</si>
  <si>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</si>
  <si>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</si>
  <si>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</si>
  <si>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</si>
  <si>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</si>
  <si>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</si>
  <si>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</si>
  <si>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</si>
  <si>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</si>
  <si>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</si>
  <si>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</si>
  <si>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</si>
  <si>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</si>
  <si>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</si>
  <si>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</si>
  <si>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</si>
  <si>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</si>
  <si>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</si>
  <si>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</si>
  <si>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</si>
  <si>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</si>
  <si>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</si>
  <si>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</si>
  <si>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</si>
  <si>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</si>
  <si>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</si>
  <si>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</si>
  <si>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</si>
  <si>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</si>
  <si>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</si>
  <si>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</si>
  <si>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</si>
  <si>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</si>
  <si>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</si>
  <si>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</si>
  <si>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</si>
  <si>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</si>
  <si>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</si>
  <si>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</si>
  <si>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</si>
  <si>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</si>
  <si>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</si>
  <si>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</si>
  <si>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</si>
  <si>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</si>
  <si>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</si>
  <si>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</si>
  <si>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</si>
  <si>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</si>
  <si>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</si>
  <si>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</si>
  <si>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</si>
  <si>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</si>
  <si>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</si>
  <si>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</si>
  <si>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</si>
  <si>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</si>
  <si>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</si>
  <si>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</si>
  <si>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</si>
  <si>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</si>
  <si>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</si>
  <si>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</si>
  <si>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</si>
  <si>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</si>
  <si>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</si>
  <si>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</si>
  <si>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</si>
  <si>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</si>
  <si>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</si>
  <si>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</si>
  <si>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</si>
  <si>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</si>
  <si>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</si>
  <si>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</si>
  <si>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</si>
  <si>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</si>
  <si>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</si>
  <si>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</si>
  <si>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</si>
  <si>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</si>
  <si>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</si>
  <si>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</si>
  <si>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</si>
  <si>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</si>
  <si>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</si>
  <si>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</si>
  <si>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</si>
  <si>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</si>
  <si>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</si>
  <si>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</si>
  <si>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</si>
  <si>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</si>
  <si>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</si>
  <si>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</si>
  <si>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</si>
  <si>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</si>
  <si>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</si>
  <si>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</si>
  <si>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</si>
  <si>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</si>
  <si>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</si>
  <si>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</si>
  <si>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</si>
  <si>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</si>
  <si>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</si>
  <si>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</si>
  <si>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</si>
  <si>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</si>
  <si>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</si>
  <si>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</si>
  <si>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</si>
  <si>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</si>
  <si>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</si>
  <si>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</si>
  <si>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</si>
  <si>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</si>
  <si>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</si>
  <si>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</si>
  <si>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</si>
  <si>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</si>
  <si>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</si>
  <si>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</si>
  <si>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</si>
  <si>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</si>
  <si>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</si>
  <si>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</si>
  <si>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</si>
  <si>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</si>
  <si>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</si>
  <si>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</si>
  <si>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</si>
  <si>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</si>
  <si>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</si>
  <si>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</si>
  <si>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</si>
  <si>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</si>
  <si>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</si>
  <si>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</si>
  <si>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</si>
  <si>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</si>
  <si>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</si>
  <si>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</si>
  <si>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</si>
  <si>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</si>
  <si>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</si>
  <si>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</si>
  <si>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</si>
  <si>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</si>
  <si>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</si>
  <si>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</si>
  <si>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</si>
  <si>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</si>
  <si>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</si>
  <si>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</si>
  <si>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</si>
  <si>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</si>
  <si>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</si>
  <si>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</si>
  <si>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</si>
  <si>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</si>
  <si>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</si>
  <si>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</si>
  <si>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</si>
  <si>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</si>
  <si>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</si>
  <si>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</si>
  <si>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</si>
  <si>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</si>
  <si>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</si>
  <si>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</si>
  <si>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</si>
  <si>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</si>
  <si>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</si>
  <si>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</si>
  <si>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</si>
  <si>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</si>
  <si>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</si>
  <si>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</si>
  <si>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</si>
  <si>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</si>
  <si>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</si>
  <si>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</si>
  <si>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</si>
  <si>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</si>
  <si>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</si>
  <si>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</si>
  <si>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</si>
  <si>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</si>
  <si>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</si>
  <si>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</si>
  <si>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</si>
  <si>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</si>
  <si>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</si>
  <si>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</si>
  <si>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</si>
  <si>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</si>
  <si>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</si>
  <si>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</si>
  <si>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</si>
  <si>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</si>
  <si>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</si>
  <si>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</si>
  <si>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</si>
  <si>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</si>
  <si>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</si>
  <si>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</si>
  <si>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</si>
  <si>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</si>
  <si>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</si>
  <si>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</si>
  <si>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</si>
  <si>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</si>
  <si>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</si>
  <si>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</si>
  <si>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</si>
  <si>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</si>
  <si>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</si>
  <si>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</si>
  <si>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</si>
  <si>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</si>
  <si>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</si>
  <si>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</si>
  <si>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</si>
  <si>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</si>
  <si>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</si>
  <si>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</si>
  <si>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</si>
  <si>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</si>
  <si>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</si>
  <si>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</si>
  <si>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</si>
  <si>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</si>
  <si>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</si>
  <si>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</si>
  <si>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</si>
  <si>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</si>
  <si>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</si>
  <si>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</si>
  <si>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</si>
  <si>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</si>
  <si>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</si>
  <si>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</si>
  <si>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</si>
  <si>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</si>
  <si>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</si>
  <si>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</si>
  <si>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</si>
  <si>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</si>
  <si>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</si>
  <si>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</si>
  <si>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</si>
  <si>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</si>
  <si>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</si>
  <si>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</si>
  <si>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</si>
  <si>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</si>
  <si>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</si>
  <si>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</si>
  <si>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</si>
  <si>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</si>
  <si>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</si>
  <si>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</si>
  <si>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</si>
  <si>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</si>
  <si>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</si>
  <si>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</si>
  <si>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</si>
  <si>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</si>
  <si>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</si>
  <si>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</si>
  <si>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</si>
  <si>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</si>
  <si>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</si>
  <si>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</si>
  <si>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</si>
  <si>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</si>
  <si>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</si>
  <si>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</si>
  <si>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</si>
  <si>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</si>
  <si>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</si>
  <si>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</si>
  <si>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</si>
  <si>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</si>
  <si>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</si>
  <si>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</si>
  <si>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</si>
  <si>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</si>
  <si>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</si>
  <si>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</si>
  <si>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</si>
  <si>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</si>
  <si>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</si>
  <si>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</si>
  <si>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</si>
  <si>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</si>
  <si>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</si>
  <si>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</si>
  <si>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</si>
  <si>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</si>
  <si>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</si>
  <si>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</si>
  <si>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</si>
  <si>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</si>
  <si>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</si>
  <si>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</si>
  <si>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</si>
  <si>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</si>
  <si>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</si>
  <si>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</si>
  <si>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</si>
  <si>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</si>
  <si>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</si>
  <si>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</si>
  <si>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</si>
  <si>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</si>
  <si>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</si>
  <si>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</si>
  <si>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</si>
  <si>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</si>
  <si>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</si>
  <si>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</si>
  <si>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</si>
  <si>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</si>
  <si>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</si>
  <si>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</si>
  <si>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</si>
  <si>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</si>
  <si>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</si>
  <si>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</si>
  <si>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</si>
  <si>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</si>
  <si>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</si>
  <si>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</si>
  <si>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</si>
  <si>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</si>
  <si>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</si>
  <si>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</si>
  <si>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</si>
  <si>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</si>
  <si>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</si>
  <si>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</si>
  <si>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</si>
  <si>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</si>
  <si>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</si>
  <si>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</si>
  <si>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</si>
  <si>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</si>
  <si>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</si>
  <si>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</si>
  <si>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</si>
  <si>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</si>
  <si>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</si>
  <si>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</si>
  <si>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</si>
  <si>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</si>
  <si>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</si>
  <si>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</si>
  <si>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</si>
  <si>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</si>
  <si>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</si>
  <si>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</si>
  <si>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</si>
  <si>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</si>
  <si>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</si>
  <si>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</si>
  <si>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</si>
  <si>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</si>
  <si>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</si>
  <si>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</si>
  <si>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</si>
  <si>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</si>
  <si>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</si>
  <si>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</si>
  <si>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</si>
  <si>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</si>
  <si>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</si>
  <si>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</si>
  <si>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</si>
  <si>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</si>
  <si>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</si>
  <si>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</si>
  <si>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</si>
  <si>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</si>
  <si>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</si>
  <si>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</si>
  <si>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</si>
  <si>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</si>
  <si>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</si>
  <si>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</si>
  <si>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</si>
  <si>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</si>
  <si>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</si>
  <si>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</si>
  <si>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</si>
  <si>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</si>
  <si>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</si>
  <si>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</si>
  <si>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</si>
  <si>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</si>
  <si>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</si>
  <si>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</si>
  <si>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</si>
  <si>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</si>
  <si>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</si>
  <si>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</si>
  <si>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</si>
  <si>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</si>
  <si>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</si>
  <si>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</si>
  <si>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</si>
  <si>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</si>
  <si>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</si>
  <si>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</si>
  <si>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</si>
  <si>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</si>
  <si>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</si>
  <si>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</si>
  <si>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</si>
  <si>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</si>
  <si>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</si>
  <si>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</si>
  <si>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</si>
  <si>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</si>
  <si>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</si>
  <si>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</si>
  <si>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</si>
  <si>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</si>
  <si>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</si>
  <si>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</si>
  <si>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</si>
  <si>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</si>
  <si>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</si>
  <si>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</si>
  <si>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</si>
  <si>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</si>
  <si>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</si>
  <si>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</si>
  <si>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</si>
  <si>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</si>
  <si>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</si>
  <si>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</si>
  <si>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</si>
  <si>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</si>
  <si>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</si>
  <si>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</si>
  <si>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</si>
  <si>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</si>
  <si>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</si>
  <si>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</si>
  <si>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</si>
  <si>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</si>
  <si>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</si>
  <si>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</si>
  <si>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</si>
  <si>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</si>
  <si>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</si>
  <si>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</si>
  <si>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</si>
  <si>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</si>
  <si>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</si>
  <si>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</si>
  <si>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</si>
  <si>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</si>
  <si>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</si>
  <si>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</si>
  <si>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</si>
  <si>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</si>
  <si>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</si>
  <si>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</si>
  <si>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</si>
  <si>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</si>
  <si>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</si>
  <si>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</si>
  <si>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</si>
  <si>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</si>
  <si>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</si>
  <si>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</si>
  <si>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</si>
  <si>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</si>
  <si>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</si>
  <si>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</si>
  <si>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</si>
  <si>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</si>
  <si>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</si>
  <si>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</si>
  <si>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</si>
  <si>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</si>
  <si>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</si>
  <si>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</si>
  <si>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</si>
  <si>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</si>
  <si>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</si>
  <si>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</si>
  <si>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</si>
  <si>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</si>
  <si>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</si>
  <si>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</si>
  <si>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</si>
  <si>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</si>
  <si>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</si>
  <si>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</si>
  <si>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</si>
  <si>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</si>
  <si>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</si>
  <si>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</si>
  <si>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</si>
  <si>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</si>
  <si>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</si>
  <si>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</si>
  <si>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</si>
  <si>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</si>
  <si>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</si>
  <si>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</si>
  <si>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</si>
  <si>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</si>
  <si>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</si>
  <si>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</si>
  <si>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</si>
  <si>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</si>
  <si>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</si>
  <si>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</si>
  <si>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</si>
  <si>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</si>
  <si>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</si>
  <si>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</si>
  <si>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</si>
  <si>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</si>
  <si>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</si>
  <si>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</si>
  <si>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</si>
  <si>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</si>
  <si>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</si>
  <si>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</si>
  <si>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</si>
  <si>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</si>
  <si>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</si>
  <si>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</si>
  <si>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</si>
  <si>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</si>
  <si>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</si>
  <si>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</si>
  <si>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</si>
  <si>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</si>
  <si>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</si>
  <si>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</si>
  <si>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</si>
  <si>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</si>
  <si>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</si>
  <si>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</si>
  <si>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</si>
  <si>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</si>
  <si>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</si>
  <si>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</si>
  <si>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</si>
  <si>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</si>
  <si>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</si>
  <si>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</si>
  <si>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</si>
  <si>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</si>
  <si>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</si>
  <si>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</si>
  <si>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</si>
  <si>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</si>
  <si>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</si>
  <si>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</si>
  <si>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</si>
  <si>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</si>
  <si>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</si>
  <si>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</si>
  <si>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</si>
  <si>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</si>
  <si>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</si>
  <si>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</si>
  <si>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</si>
  <si>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</si>
  <si>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</si>
  <si>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</si>
  <si>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</si>
  <si>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</si>
  <si>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</si>
  <si>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</si>
  <si>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</si>
  <si>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</si>
  <si>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</si>
  <si>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</si>
  <si>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</si>
  <si>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</si>
  <si>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</si>
  <si>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</si>
  <si>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</si>
  <si>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</si>
  <si>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</si>
  <si>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</si>
  <si>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</si>
  <si>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</si>
  <si>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</si>
  <si>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</si>
  <si>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</si>
  <si>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</si>
  <si>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</si>
  <si>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</si>
  <si>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</si>
  <si>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</si>
  <si>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</si>
  <si>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</si>
  <si>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</si>
  <si>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</si>
  <si>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</si>
  <si>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</si>
  <si>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</si>
  <si>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</si>
  <si>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</si>
  <si>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</si>
  <si>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</si>
  <si>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</si>
  <si>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</si>
  <si>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</si>
  <si>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</si>
  <si>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</si>
  <si>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</si>
  <si>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</si>
  <si>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</si>
  <si>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</si>
  <si>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</si>
  <si>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</si>
  <si>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</si>
  <si>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</si>
  <si>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</si>
  <si>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</si>
  <si>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</si>
  <si>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</si>
  <si>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</si>
  <si>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</si>
  <si>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</si>
  <si>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</si>
  <si>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</si>
  <si>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</si>
  <si>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</si>
  <si>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</si>
  <si>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</si>
  <si>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</si>
  <si>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</si>
  <si>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</si>
  <si>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</si>
  <si>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</si>
  <si>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</si>
  <si>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</si>
  <si>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</si>
  <si>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</si>
  <si>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</si>
  <si>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</si>
  <si>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</si>
  <si>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</si>
  <si>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</si>
  <si>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</si>
  <si>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</si>
  <si>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</si>
  <si>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</si>
  <si>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</si>
  <si>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</si>
  <si>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</si>
  <si>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</si>
  <si>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</si>
  <si>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</si>
  <si>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</si>
  <si>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</si>
  <si>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</si>
  <si>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</si>
  <si>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</si>
  <si>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</si>
  <si>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</si>
  <si>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</si>
  <si>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</si>
  <si>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</si>
  <si>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</si>
  <si>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</si>
  <si>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</si>
  <si>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</si>
  <si>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</si>
  <si>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</si>
  <si>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</si>
  <si>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</si>
  <si>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</si>
  <si>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</si>
  <si>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</si>
  <si>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</si>
  <si>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</si>
  <si>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</si>
  <si>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</si>
  <si>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</si>
  <si>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</si>
  <si>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</si>
  <si>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</si>
  <si>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</si>
  <si>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</si>
  <si>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</si>
  <si>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</si>
  <si>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</si>
  <si>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</si>
  <si>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</si>
  <si>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</si>
  <si>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</si>
  <si>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</si>
  <si>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</si>
  <si>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</si>
  <si>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</si>
  <si>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</si>
  <si>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</si>
  <si>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</si>
  <si>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</si>
  <si>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</si>
  <si>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</si>
  <si>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</si>
  <si>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</si>
  <si>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</si>
  <si>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</si>
  <si>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</si>
  <si>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</si>
  <si>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</si>
  <si>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</si>
  <si>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</si>
  <si>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</si>
  <si>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</si>
  <si>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</si>
  <si>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</si>
  <si>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</si>
  <si>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</si>
  <si>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</si>
  <si>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</si>
  <si>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</si>
  <si>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</si>
  <si>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</si>
  <si>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</si>
  <si>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</si>
  <si>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</si>
  <si>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</si>
  <si>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</si>
  <si>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</si>
  <si>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</si>
  <si>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</si>
  <si>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</si>
  <si>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</si>
  <si>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</si>
  <si>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</si>
  <si>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</si>
  <si>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</si>
  <si>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</si>
  <si>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</si>
  <si>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</si>
  <si>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</si>
  <si>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</si>
  <si>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</si>
  <si>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</si>
  <si>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</si>
  <si>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</si>
  <si>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</si>
  <si>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</si>
  <si>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</si>
  <si>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</si>
  <si>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</si>
  <si>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</si>
  <si>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</si>
  <si>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</si>
  <si>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</si>
  <si>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</si>
  <si>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</si>
  <si>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</si>
  <si>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</si>
  <si>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</si>
  <si>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</si>
  <si>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</si>
  <si>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</si>
  <si>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</si>
  <si>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</si>
  <si>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</si>
  <si>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</si>
  <si>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</si>
  <si>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</si>
  <si>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</si>
  <si>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</si>
  <si>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</si>
  <si>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</si>
  <si>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</si>
  <si>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</si>
  <si>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</si>
  <si>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</si>
  <si>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</si>
  <si>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</si>
  <si>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</si>
  <si>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</si>
  <si>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</si>
  <si>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</si>
  <si>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</si>
  <si>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</si>
  <si>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</si>
  <si>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</si>
  <si>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</si>
  <si>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</si>
  <si>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</si>
  <si>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</si>
  <si>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</si>
  <si>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</si>
  <si>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</si>
  <si>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</si>
  <si>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</si>
  <si>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</si>
  <si>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</si>
  <si>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</si>
  <si>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</si>
  <si>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</si>
  <si>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</si>
  <si>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</si>
  <si>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</si>
  <si>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</si>
  <si>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</si>
  <si>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</si>
  <si>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</si>
  <si>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</si>
  <si>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</si>
  <si>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</si>
  <si>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</si>
  <si>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</si>
  <si>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</si>
  <si>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</si>
  <si>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</si>
  <si>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</si>
  <si>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</si>
  <si>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</si>
  <si>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</si>
  <si>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</si>
  <si>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</si>
  <si>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</si>
  <si>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</si>
  <si>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</si>
  <si>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</si>
  <si>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</si>
  <si>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</si>
  <si>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</si>
  <si>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</si>
  <si>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</si>
  <si>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</si>
  <si>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</si>
  <si>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</si>
  <si>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</si>
  <si>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</si>
  <si>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</si>
  <si>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</si>
  <si>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</si>
  <si>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</si>
  <si>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</si>
  <si>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</si>
  <si>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</si>
  <si>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</si>
  <si>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</si>
  <si>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</si>
  <si>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</si>
  <si>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</si>
  <si>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</si>
  <si>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</si>
  <si>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</si>
  <si>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</si>
  <si>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</si>
  <si>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</si>
  <si>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</si>
  <si>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</si>
  <si>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</si>
  <si>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</si>
  <si>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</si>
  <si>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</si>
  <si>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</si>
  <si>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</si>
  <si>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</si>
  <si>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</si>
  <si>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</si>
  <si>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</si>
  <si>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</si>
  <si>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</si>
  <si>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</si>
  <si>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</si>
  <si>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</si>
  <si>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</si>
  <si>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</si>
  <si>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</si>
  <si>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</si>
  <si>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</si>
  <si>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</si>
  <si>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</si>
  <si>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</si>
  <si>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</si>
  <si>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</si>
  <si>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</si>
  <si>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</si>
  <si>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</si>
  <si>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</si>
  <si>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</si>
  <si>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</si>
  <si>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</si>
  <si>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</si>
  <si>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</si>
  <si>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</si>
  <si>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</si>
  <si>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</si>
  <si>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</si>
  <si>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</si>
  <si>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</si>
  <si>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</si>
  <si>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</si>
  <si>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</si>
  <si>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</si>
  <si>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</si>
  <si>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</si>
  <si>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</si>
  <si>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</si>
  <si>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</si>
  <si>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</si>
  <si>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</si>
  <si>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</si>
  <si>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</si>
  <si>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</si>
  <si>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</si>
  <si>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</si>
  <si>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</si>
  <si>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</si>
  <si>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</si>
  <si>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</si>
  <si>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</si>
  <si>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</si>
  <si>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</si>
  <si>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</si>
  <si>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</si>
  <si>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</si>
  <si>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</si>
  <si>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</si>
  <si>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</si>
  <si>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</si>
  <si>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</si>
  <si>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</si>
  <si>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</si>
  <si>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</si>
  <si>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</si>
  <si>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</si>
  <si>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</si>
  <si>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</si>
  <si>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</si>
  <si>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</si>
  <si>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</si>
  <si>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</si>
  <si>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</si>
  <si>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</si>
  <si>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</si>
  <si>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</si>
  <si>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</si>
  <si>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</si>
  <si>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</si>
  <si>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</si>
  <si>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</si>
  <si>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</si>
  <si>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</si>
  <si>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</si>
  <si>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</si>
  <si>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</si>
  <si>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</si>
  <si>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</si>
  <si>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</si>
  <si>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</si>
  <si>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</si>
  <si>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</si>
  <si>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</si>
  <si>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</si>
  <si>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</si>
  <si>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</si>
  <si>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</si>
  <si>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</si>
  <si>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</si>
  <si>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</si>
  <si>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</si>
  <si>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</si>
  <si>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</si>
  <si>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</si>
  <si>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</si>
  <si>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</si>
  <si>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</si>
  <si>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</si>
  <si>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</si>
  <si>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</si>
  <si>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</si>
  <si>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</si>
  <si>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</si>
  <si>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</si>
  <si>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</si>
  <si>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</si>
  <si>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</si>
  <si>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</si>
  <si>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</si>
  <si>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</si>
  <si>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</si>
  <si>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</si>
  <si>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</si>
  <si>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</si>
  <si>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</si>
  <si>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</si>
  <si>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</si>
  <si>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</si>
  <si>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</si>
  <si>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</si>
  <si>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</si>
  <si>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</si>
  <si>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</si>
  <si>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</si>
  <si>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</si>
  <si>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</si>
  <si>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</si>
  <si>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</si>
  <si>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</si>
  <si>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</si>
  <si>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</si>
  <si>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</si>
  <si>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</si>
  <si>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</si>
  <si>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</si>
  <si>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</si>
  <si>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</si>
  <si>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</si>
  <si>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</si>
  <si>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</si>
  <si>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</si>
  <si>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</si>
  <si>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</si>
  <si>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</si>
  <si>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</si>
  <si>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</si>
  <si>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</si>
  <si>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</si>
  <si>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</si>
  <si>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</si>
  <si>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</si>
  <si>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</si>
  <si>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</si>
  <si>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</si>
  <si>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</si>
  <si>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</si>
  <si>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</si>
  <si>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</si>
  <si>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</si>
  <si>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</si>
  <si>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</si>
  <si>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</si>
  <si>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</si>
  <si>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</si>
  <si>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</si>
  <si>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</si>
  <si>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</si>
  <si>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</si>
  <si>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</si>
  <si>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</si>
  <si>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</si>
  <si>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</si>
  <si>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</si>
  <si>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</si>
  <si>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</si>
  <si>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</si>
  <si>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</si>
  <si>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</si>
  <si>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</si>
  <si>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</si>
  <si>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</si>
  <si>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</si>
  <si>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</si>
  <si>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</si>
  <si>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</si>
  <si>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</si>
  <si>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</si>
  <si>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</si>
  <si>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</si>
  <si>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</si>
  <si>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</si>
  <si>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</si>
  <si>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</si>
  <si>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</si>
  <si>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</si>
  <si>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</si>
  <si>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</si>
  <si>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</si>
  <si>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</si>
  <si>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</si>
  <si>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</si>
  <si>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</si>
  <si>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</si>
  <si>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</si>
  <si>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</si>
  <si>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</si>
  <si>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</si>
  <si>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</si>
  <si>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</si>
  <si>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</si>
  <si>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</si>
  <si>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</si>
  <si>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</si>
  <si>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</si>
  <si>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</si>
  <si>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</si>
  <si>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</si>
  <si>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</si>
  <si>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</si>
  <si>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</si>
  <si>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</si>
  <si>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</si>
  <si>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</si>
  <si>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</si>
  <si>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</si>
  <si>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</si>
  <si>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</si>
  <si>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</si>
  <si>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</si>
  <si>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</si>
  <si>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</si>
  <si>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</si>
  <si>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</si>
  <si>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</si>
  <si>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</si>
  <si>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</si>
  <si>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</si>
  <si>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</si>
  <si>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</si>
  <si>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</si>
  <si>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</si>
  <si>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</si>
  <si>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</si>
  <si>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</si>
  <si>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</si>
  <si>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</si>
  <si>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</si>
  <si>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</si>
  <si>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</si>
  <si>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</si>
  <si>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</si>
  <si>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</si>
  <si>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</si>
  <si>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</si>
  <si>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</si>
  <si>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</si>
  <si>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</si>
  <si>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</si>
  <si>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</si>
  <si>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</si>
  <si>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</si>
  <si>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</si>
  <si>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</si>
  <si>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</si>
  <si>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</si>
  <si>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</si>
  <si>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</si>
  <si>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</si>
  <si>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</si>
  <si>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</si>
  <si>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</si>
  <si>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</si>
  <si>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</si>
  <si>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</si>
  <si>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</si>
  <si>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</si>
  <si>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</si>
  <si>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</si>
  <si>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</si>
  <si>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</si>
  <si>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</si>
  <si>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</si>
  <si>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</si>
  <si>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</si>
  <si>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</si>
  <si>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</si>
  <si>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</si>
  <si>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</si>
  <si>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</si>
  <si>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</si>
  <si>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</si>
  <si>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</si>
  <si>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</si>
  <si>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</si>
  <si>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</si>
  <si>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</si>
  <si>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</si>
  <si>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</si>
  <si>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</si>
  <si>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</si>
  <si>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</si>
  <si>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</si>
  <si>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</si>
  <si>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</si>
  <si>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</si>
  <si>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</si>
  <si>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</si>
  <si>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</si>
  <si>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</si>
  <si>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</si>
  <si>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</si>
  <si>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</si>
  <si>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</si>
  <si>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</si>
  <si>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</si>
  <si>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</si>
  <si>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</si>
  <si>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</si>
  <si>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</si>
  <si>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</si>
  <si>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</si>
  <si>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</si>
  <si>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</si>
  <si>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</si>
  <si>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</si>
  <si>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</si>
  <si>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</si>
  <si>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</si>
  <si>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</si>
  <si>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</si>
  <si>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</si>
  <si>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</si>
  <si>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</si>
  <si>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</si>
  <si>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</si>
  <si>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</si>
  <si>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</si>
  <si>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</si>
  <si>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</si>
  <si>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</si>
  <si>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</si>
  <si>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</si>
  <si>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</si>
  <si>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</si>
  <si>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</si>
  <si>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</si>
  <si>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</si>
  <si>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</si>
  <si>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</si>
  <si>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</si>
  <si>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</si>
  <si>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</si>
  <si>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</si>
  <si>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</si>
  <si>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</si>
  <si>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</si>
  <si>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</si>
  <si>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</si>
  <si>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</si>
  <si>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</si>
  <si>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</si>
  <si>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</si>
  <si>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</si>
  <si>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</si>
  <si>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</si>
  <si>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</si>
  <si>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</si>
  <si>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</si>
  <si>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</si>
  <si>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</si>
  <si>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</si>
  <si>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</si>
  <si>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</si>
  <si>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</si>
  <si>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</si>
  <si>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</si>
  <si>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</si>
  <si>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</si>
  <si>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</si>
  <si>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</si>
  <si>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</si>
  <si>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</si>
  <si>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</si>
  <si>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</si>
  <si>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</si>
  <si>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</si>
  <si>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</si>
  <si>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</si>
  <si>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</si>
  <si>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</si>
  <si>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</si>
  <si>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</si>
  <si>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</si>
  <si>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</si>
  <si>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</si>
  <si>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</si>
  <si>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</si>
  <si>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</si>
  <si>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</si>
  <si>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</si>
  <si>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</si>
  <si>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</si>
  <si>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</si>
  <si>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</si>
  <si>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</si>
  <si>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</si>
  <si>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</si>
  <si>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</si>
  <si>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</si>
  <si>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</si>
  <si>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</si>
  <si>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</si>
  <si>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</si>
  <si>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</si>
  <si>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</si>
  <si>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</si>
  <si>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</si>
  <si>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</si>
  <si>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</si>
  <si>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</si>
  <si>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</si>
  <si>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</si>
  <si>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</si>
  <si>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</si>
  <si>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</si>
  <si>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</si>
  <si>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</si>
  <si>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</si>
  <si>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</si>
  <si>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</si>
  <si>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</si>
  <si>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</si>
  <si>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</si>
  <si>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</si>
  <si>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</si>
  <si>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</si>
  <si>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</si>
  <si>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</si>
  <si>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</si>
  <si>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</si>
  <si>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</si>
  <si>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</si>
  <si>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</si>
  <si>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</si>
  <si>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</si>
  <si>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</si>
  <si>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</si>
  <si>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</si>
  <si>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</si>
  <si>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</si>
  <si>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</si>
  <si>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</si>
  <si>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</si>
  <si>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</si>
  <si>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</si>
  <si>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</si>
  <si>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</si>
  <si>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</si>
  <si>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</si>
  <si>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</si>
  <si>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</si>
  <si>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</si>
  <si>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</si>
  <si>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</si>
  <si>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</si>
  <si>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</si>
  <si>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</si>
  <si>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</si>
  <si>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</si>
  <si>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</si>
  <si>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</si>
  <si>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</si>
  <si>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</si>
  <si>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</si>
  <si>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</si>
  <si>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</si>
  <si>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</si>
  <si>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</si>
  <si>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</si>
  <si>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</si>
  <si>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</si>
  <si>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</si>
  <si>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</si>
  <si>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</si>
  <si>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</si>
  <si>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</si>
  <si>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</si>
  <si>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</si>
  <si>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</si>
  <si>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</si>
  <si>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</si>
  <si>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</si>
  <si>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</si>
  <si>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</si>
  <si>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</si>
  <si>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</si>
  <si>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</si>
  <si>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</si>
  <si>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</si>
  <si>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</si>
  <si>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</si>
  <si>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</si>
  <si>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</si>
  <si>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</si>
  <si>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</si>
  <si>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</si>
  <si>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</si>
  <si>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</si>
  <si>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</si>
  <si>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</si>
  <si>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</si>
  <si>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</si>
  <si>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</si>
  <si>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</si>
  <si>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</si>
  <si>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</si>
  <si>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</si>
  <si>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</si>
  <si>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</si>
  <si>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</si>
  <si>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</si>
  <si>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</si>
  <si>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</si>
  <si>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</si>
  <si>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</si>
  <si>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</si>
  <si>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</si>
  <si>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</si>
  <si>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</si>
  <si>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</si>
  <si>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</si>
  <si>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</si>
  <si>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</si>
  <si>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</si>
  <si>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</si>
  <si>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</si>
  <si>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</si>
  <si>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</si>
  <si>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</si>
  <si>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</si>
  <si>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</si>
  <si>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</si>
  <si>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</si>
  <si>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</si>
  <si>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</si>
  <si>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</si>
  <si>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</si>
  <si>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</si>
  <si>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</si>
  <si>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</si>
  <si>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</si>
  <si>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</si>
  <si>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</si>
  <si>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</si>
  <si>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</si>
  <si>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</si>
  <si>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</si>
  <si>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</si>
  <si>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</si>
  <si>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</si>
  <si>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</si>
  <si>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</si>
  <si>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</si>
  <si>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</si>
  <si>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</si>
  <si>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</si>
  <si>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</si>
  <si>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</si>
  <si>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</si>
  <si>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</si>
  <si>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</si>
  <si>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</si>
  <si>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</si>
  <si>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</si>
  <si>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</si>
  <si>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</si>
  <si>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</si>
  <si>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</si>
  <si>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</si>
  <si>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</si>
  <si>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</si>
  <si>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</si>
  <si>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</si>
  <si>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</si>
  <si>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</si>
  <si>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</si>
  <si>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</si>
  <si>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</si>
  <si>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</si>
  <si>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</si>
  <si>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</si>
  <si>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</si>
  <si>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</si>
  <si>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</si>
  <si>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</si>
  <si>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</si>
  <si>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</si>
  <si>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</si>
  <si>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</si>
  <si>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</si>
  <si>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</si>
  <si>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</si>
  <si>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</si>
  <si>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</si>
  <si>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</si>
  <si>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</si>
  <si>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</si>
  <si>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</si>
  <si>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</si>
  <si>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</si>
  <si>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</si>
  <si>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</si>
  <si>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</si>
  <si>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</si>
  <si>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</si>
  <si>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</si>
  <si>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</si>
  <si>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</si>
  <si>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</si>
  <si>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</si>
  <si>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</si>
  <si>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</si>
  <si>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</si>
  <si>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</si>
  <si>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</si>
  <si>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</si>
  <si>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</si>
  <si>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</si>
  <si>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</si>
  <si>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</si>
  <si>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</si>
  <si>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</si>
  <si>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</si>
  <si>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</si>
  <si>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</si>
  <si>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</si>
  <si>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</si>
  <si>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</si>
  <si>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</si>
  <si>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</si>
  <si>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</si>
  <si>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</si>
  <si>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</si>
  <si>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</si>
  <si>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</si>
  <si>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</si>
  <si>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</si>
  <si>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</si>
  <si>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</si>
  <si>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</si>
  <si>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</si>
  <si>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</si>
  <si>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</si>
  <si>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</si>
  <si>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</si>
  <si>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</si>
  <si>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</si>
  <si>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</si>
  <si>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</si>
  <si>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</si>
  <si>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</si>
  <si>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</si>
  <si>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</si>
  <si>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</si>
  <si>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</si>
  <si>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</si>
  <si>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</si>
  <si>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</si>
  <si>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</si>
  <si>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</si>
  <si>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</si>
  <si>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</si>
  <si>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</si>
  <si>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</si>
  <si>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</si>
  <si>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</si>
  <si>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</si>
  <si>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</si>
  <si>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</si>
  <si>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</si>
  <si>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</si>
  <si>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</si>
  <si>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</si>
  <si>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</si>
  <si>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</si>
  <si>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</si>
  <si>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</si>
  <si>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</si>
  <si>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</si>
  <si>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</si>
  <si>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</si>
  <si>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</si>
  <si>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</si>
  <si>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</si>
  <si>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</si>
  <si>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</si>
  <si>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</si>
  <si>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</si>
  <si>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</si>
  <si>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</si>
  <si>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</si>
  <si>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</si>
  <si>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</si>
  <si>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</si>
  <si>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</si>
  <si>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</si>
  <si>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</si>
  <si>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</si>
  <si>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</si>
  <si>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</si>
  <si>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</si>
  <si>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</si>
  <si>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</si>
  <si>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</si>
  <si>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</si>
  <si>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</si>
  <si>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</si>
  <si>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</si>
  <si>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</si>
  <si>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</si>
  <si>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</si>
  <si>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</si>
  <si>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</si>
  <si>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</si>
  <si>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</si>
  <si>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</si>
  <si>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</si>
  <si>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</si>
  <si>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</si>
  <si>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</si>
  <si>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</si>
  <si>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</si>
  <si>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</si>
  <si>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</si>
  <si>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</si>
  <si>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</si>
  <si>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</si>
  <si>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</si>
  <si>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</si>
  <si>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</si>
  <si>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</si>
  <si>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</si>
  <si>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</si>
  <si>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</si>
  <si>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</si>
  <si>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</si>
  <si>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</si>
  <si>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</si>
  <si>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</si>
  <si>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</si>
  <si>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</si>
  <si>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</si>
  <si>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</si>
  <si>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</si>
  <si>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</si>
  <si>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</si>
  <si>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</si>
  <si>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</si>
  <si>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</si>
  <si>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</si>
  <si>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</si>
  <si>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</si>
  <si>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</si>
  <si>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</si>
  <si>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</si>
  <si>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</si>
  <si>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</si>
  <si>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</si>
  <si>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</si>
  <si>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</si>
  <si>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</si>
  <si>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</si>
  <si>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</si>
  <si>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</si>
  <si>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</si>
  <si>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</si>
  <si>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</si>
  <si>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</si>
  <si>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</si>
  <si>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</si>
  <si>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</si>
  <si>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</si>
  <si>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</si>
  <si>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</si>
  <si>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</si>
  <si>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</si>
  <si>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</si>
  <si>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</si>
  <si>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</si>
  <si>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</si>
  <si>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</si>
  <si>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</si>
  <si>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</si>
  <si>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</si>
  <si>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</si>
  <si>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</si>
  <si>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</si>
  <si>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</si>
  <si>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</si>
  <si>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</si>
  <si>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</si>
  <si>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</si>
  <si>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</si>
  <si>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</si>
  <si>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</si>
  <si>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</si>
  <si>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</si>
  <si>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</si>
  <si>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</si>
  <si>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</si>
  <si>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</si>
  <si>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</si>
  <si>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</si>
  <si>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</si>
  <si>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</si>
  <si>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</si>
  <si>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</si>
  <si>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</si>
  <si>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</si>
  <si>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</si>
  <si>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</si>
  <si>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</si>
  <si>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</si>
  <si>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</si>
  <si>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</si>
  <si>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</si>
  <si>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</si>
  <si>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</si>
  <si>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</si>
  <si>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</si>
  <si>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</si>
  <si>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</si>
  <si>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</si>
  <si>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</si>
  <si>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</si>
  <si>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</si>
  <si>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</si>
  <si>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</si>
  <si>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</si>
  <si>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</si>
  <si>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</si>
  <si>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</si>
  <si>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</si>
  <si>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</si>
  <si>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</si>
  <si>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</si>
  <si>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</si>
  <si>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</si>
  <si>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</si>
  <si>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</si>
  <si>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</si>
  <si>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</si>
  <si>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</si>
  <si>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</si>
  <si>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</si>
  <si>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</si>
  <si>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</si>
  <si>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</si>
  <si>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</si>
  <si>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</si>
  <si>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</si>
  <si>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</si>
  <si>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</si>
  <si>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</si>
  <si>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</si>
  <si>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</si>
  <si>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</si>
  <si>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</si>
  <si>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</si>
  <si>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</si>
  <si>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</si>
  <si>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</si>
  <si>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</si>
  <si>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</si>
  <si>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</si>
  <si>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</si>
  <si>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</si>
  <si>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</si>
  <si>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</si>
  <si>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</si>
  <si>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</si>
  <si>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</si>
  <si>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</si>
  <si>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</si>
  <si>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</si>
  <si>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</si>
  <si>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</si>
  <si>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</si>
  <si>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</si>
  <si>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</si>
  <si>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</si>
  <si>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</si>
  <si>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</si>
  <si>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</si>
  <si>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</si>
  <si>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</si>
  <si>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</si>
  <si>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</si>
  <si>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</si>
  <si>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</si>
  <si>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</si>
  <si>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</si>
  <si>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</si>
  <si>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</si>
  <si>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</si>
  <si>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</si>
  <si>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</si>
  <si>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</si>
  <si>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</si>
  <si>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</si>
  <si>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</si>
  <si>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</si>
  <si>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</si>
  <si>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</si>
  <si>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</si>
  <si>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</si>
  <si>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</si>
  <si>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</si>
  <si>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</si>
  <si>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</si>
  <si>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</si>
  <si>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</si>
  <si>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</si>
  <si>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</si>
  <si>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</si>
  <si>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</si>
  <si>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</si>
  <si>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</si>
  <si>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</si>
  <si>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</si>
  <si>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</si>
  <si>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</si>
  <si>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</si>
  <si>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</si>
  <si>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</si>
  <si>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</si>
  <si>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</si>
  <si>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</si>
  <si>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</si>
  <si>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</si>
  <si>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</si>
  <si>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</si>
  <si>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</si>
  <si>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</si>
  <si>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</si>
  <si>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</si>
  <si>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</si>
  <si>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</si>
  <si>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</si>
  <si>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</si>
  <si>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</si>
  <si>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</si>
  <si>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</si>
  <si>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</si>
  <si>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</si>
  <si>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</si>
  <si>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</si>
  <si>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</si>
  <si>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</si>
  <si>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</si>
  <si>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</si>
  <si>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</si>
  <si>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</si>
  <si>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</si>
  <si>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</si>
  <si>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</si>
  <si>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</si>
  <si>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</si>
  <si>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</si>
  <si>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</si>
  <si>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</si>
  <si>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</si>
  <si>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</si>
  <si>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</si>
  <si>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</si>
  <si>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</si>
  <si>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</si>
  <si>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</si>
  <si>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</si>
  <si>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</si>
  <si>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</si>
  <si>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</si>
  <si>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</si>
  <si>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</si>
  <si>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</si>
  <si>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</si>
  <si>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</si>
  <si>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</si>
  <si>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</si>
  <si>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</si>
  <si>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</si>
  <si>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</si>
  <si>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</si>
  <si>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</si>
  <si>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</si>
  <si>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</si>
  <si>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</si>
  <si>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</si>
  <si>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</si>
  <si>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</si>
  <si>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</si>
  <si>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</si>
  <si>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</si>
  <si>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</si>
  <si>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</si>
  <si>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</si>
  <si>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</si>
  <si>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</si>
  <si>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</si>
  <si>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</si>
  <si>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</si>
  <si>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</si>
  <si>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</si>
  <si>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</si>
  <si>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</si>
  <si>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</si>
  <si>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</si>
  <si>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</si>
  <si>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</si>
  <si>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</si>
  <si>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</si>
  <si>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</si>
  <si>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</si>
  <si>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</si>
  <si>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</si>
  <si>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</si>
  <si>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</si>
  <si>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</si>
  <si>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</si>
  <si>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</si>
  <si>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</si>
  <si>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</si>
  <si>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</si>
  <si>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</si>
  <si>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</si>
  <si>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</si>
  <si>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</si>
  <si>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</si>
  <si>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</si>
  <si>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</si>
  <si>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</si>
  <si>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</si>
  <si>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</si>
  <si>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</si>
  <si>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</si>
  <si>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</si>
  <si>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</si>
  <si>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</si>
  <si>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</si>
  <si>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</si>
  <si>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</si>
  <si>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</si>
  <si>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</si>
  <si>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</si>
  <si>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</si>
  <si>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</si>
  <si>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</si>
  <si>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</si>
  <si>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</si>
  <si>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</si>
  <si>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</si>
  <si>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</si>
  <si>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</si>
  <si>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</si>
  <si>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</si>
  <si>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</si>
  <si>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</si>
  <si>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</si>
  <si>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</si>
  <si>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</si>
  <si>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</si>
  <si>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</si>
  <si>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</si>
  <si>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</si>
  <si>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</si>
  <si>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</si>
  <si>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</si>
  <si>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</si>
  <si>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</si>
  <si>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</si>
  <si>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</si>
  <si>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</si>
  <si>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</si>
  <si>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</si>
  <si>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</si>
  <si>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</si>
  <si>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</si>
  <si>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</si>
  <si>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</si>
  <si>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</si>
  <si>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</si>
  <si>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</si>
  <si>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</si>
  <si>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</si>
  <si>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</si>
  <si>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</si>
  <si>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</si>
  <si>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</si>
  <si>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</si>
  <si>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</si>
  <si>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</si>
  <si>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</si>
  <si>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</si>
  <si>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</si>
  <si>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</si>
  <si>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</si>
  <si>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</si>
  <si>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</si>
  <si>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</si>
  <si>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</si>
  <si>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</si>
  <si>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</si>
  <si>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</si>
  <si>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</si>
  <si>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</si>
  <si>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</si>
  <si>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</si>
  <si>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</si>
  <si>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</si>
  <si>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</si>
  <si>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</si>
  <si>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</si>
  <si>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</si>
  <si>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</si>
  <si>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</si>
  <si>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</si>
  <si>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</si>
  <si>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</si>
  <si>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</si>
  <si>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</si>
  <si>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</si>
  <si>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</si>
  <si>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</si>
  <si>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</si>
  <si>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</si>
  <si>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</si>
  <si>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</si>
  <si>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</si>
  <si>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</si>
  <si>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</si>
  <si>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</si>
  <si>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</si>
  <si>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</si>
  <si>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</si>
  <si>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</si>
  <si>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</si>
  <si>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</si>
  <si>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</si>
  <si>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</si>
  <si>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</si>
  <si>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</si>
  <si>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</si>
  <si>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</si>
  <si>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</si>
  <si>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</si>
  <si>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</si>
  <si>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</si>
  <si>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</si>
  <si>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</si>
  <si>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</si>
  <si>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</si>
  <si>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</si>
  <si>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</si>
  <si>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</si>
  <si>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</si>
  <si>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</si>
  <si>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</si>
  <si>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</si>
  <si>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</si>
  <si>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</si>
  <si>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</si>
  <si>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</si>
  <si>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</si>
  <si>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</si>
  <si>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</si>
  <si>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</si>
  <si>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</si>
  <si>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</si>
  <si>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</si>
  <si>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</si>
  <si>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</si>
  <si>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</si>
  <si>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</si>
  <si>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</si>
  <si>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</si>
  <si>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</si>
  <si>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</si>
  <si>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</si>
  <si>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</si>
  <si>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</si>
  <si>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</si>
  <si>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</si>
  <si>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</si>
  <si>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</si>
  <si>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</si>
  <si>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</si>
  <si>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</si>
  <si>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</si>
  <si>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</si>
  <si>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</si>
  <si>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</si>
  <si>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</si>
  <si>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</si>
  <si>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</si>
  <si>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</si>
  <si>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</si>
  <si>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</si>
  <si>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</si>
  <si>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</si>
  <si>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</si>
  <si>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</si>
  <si>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</si>
  <si>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</si>
  <si>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</si>
  <si>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</si>
  <si>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</si>
  <si>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</si>
  <si>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</si>
  <si>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</si>
  <si>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</si>
  <si>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</si>
  <si>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</si>
  <si>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</si>
  <si>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</si>
  <si>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</si>
  <si>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</si>
  <si>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</si>
  <si>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</si>
  <si>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</si>
  <si>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</si>
  <si>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</si>
  <si>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</si>
  <si>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</si>
  <si>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</si>
  <si>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</si>
  <si>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</si>
  <si>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</si>
  <si>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</si>
  <si>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</si>
  <si>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</si>
  <si>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</si>
  <si>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</si>
  <si>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</si>
  <si>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</si>
  <si>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</si>
  <si>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</si>
  <si>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</si>
  <si>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</si>
  <si>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</si>
  <si>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</si>
  <si>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</si>
  <si>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</si>
  <si>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</si>
  <si>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</si>
  <si>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</si>
  <si>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</si>
  <si>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</si>
  <si>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</si>
  <si>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</si>
  <si>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</si>
  <si>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</si>
  <si>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</si>
  <si>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</si>
  <si>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</si>
  <si>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</si>
  <si>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</si>
  <si>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</si>
  <si>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</si>
  <si>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</si>
  <si>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</si>
  <si>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</si>
  <si>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</si>
  <si>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</si>
  <si>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</si>
  <si>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</si>
  <si>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</si>
  <si>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</si>
  <si>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</si>
  <si>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</si>
  <si>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</si>
  <si>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</si>
  <si>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</si>
  <si>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</si>
  <si>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</si>
  <si>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</si>
  <si>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</si>
  <si>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</si>
  <si>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</si>
  <si>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</si>
  <si>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</si>
  <si>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</si>
  <si>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</si>
  <si>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</si>
  <si>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</si>
  <si>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</si>
  <si>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</si>
  <si>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</si>
  <si>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</si>
  <si>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</si>
  <si>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</si>
  <si>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</si>
  <si>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</si>
  <si>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</si>
  <si>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</si>
  <si>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</si>
  <si>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</si>
  <si>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</si>
  <si>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</si>
  <si>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</si>
  <si>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</si>
  <si>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</si>
  <si>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</si>
  <si>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</si>
  <si>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</si>
  <si>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</si>
  <si>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</si>
  <si>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</si>
  <si>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</si>
  <si>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</si>
  <si>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</si>
  <si>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</si>
  <si>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</si>
  <si>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</si>
  <si>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</si>
  <si>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</si>
  <si>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</si>
  <si>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</si>
  <si>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</si>
  <si>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</si>
  <si>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</si>
  <si>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</si>
  <si>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</si>
  <si>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</si>
  <si>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</si>
  <si>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</si>
  <si>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</si>
  <si>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</si>
  <si>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</si>
  <si>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</si>
  <si>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</si>
  <si>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</si>
  <si>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</si>
  <si>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</si>
  <si>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</si>
  <si>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</si>
  <si>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</si>
  <si>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</si>
  <si>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</si>
  <si>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</si>
  <si>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</si>
  <si>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</si>
  <si>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</si>
  <si>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</si>
  <si>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</si>
  <si>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</si>
  <si>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</si>
  <si>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</si>
  <si>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</si>
  <si>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</si>
  <si>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</si>
  <si>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</si>
  <si>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</si>
  <si>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</si>
  <si>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</si>
  <si>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</si>
  <si>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</si>
  <si>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</si>
  <si>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</si>
  <si>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</si>
  <si>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</si>
  <si>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</si>
  <si>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</si>
  <si>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</si>
  <si>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</si>
  <si>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</si>
  <si>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</si>
  <si>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</si>
  <si>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</si>
  <si>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</si>
  <si>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</si>
  <si>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</si>
  <si>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</si>
  <si>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</si>
  <si>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</si>
  <si>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</si>
  <si>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</si>
  <si>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</si>
  <si>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</si>
  <si>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</si>
  <si>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</si>
  <si>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</si>
  <si>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</si>
  <si>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</si>
  <si>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</si>
  <si>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</si>
  <si>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</si>
  <si>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</si>
  <si>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</si>
  <si>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</si>
  <si>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</si>
  <si>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</si>
  <si>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</si>
  <si>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</si>
  <si>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</si>
  <si>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</si>
  <si>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</si>
  <si>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</si>
  <si>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</si>
  <si>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</si>
  <si>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</si>
  <si>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</si>
  <si>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</si>
  <si>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</si>
  <si>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</si>
  <si>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</si>
  <si>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</si>
  <si>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</si>
  <si>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</si>
  <si>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</si>
  <si>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</si>
  <si>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</si>
  <si>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</si>
  <si>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</si>
  <si>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</si>
  <si>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</si>
  <si>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</si>
  <si>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</si>
  <si>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</si>
  <si>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</si>
  <si>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</si>
  <si>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</si>
  <si>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</si>
  <si>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</si>
  <si>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</si>
  <si>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</si>
  <si>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</si>
  <si>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</si>
  <si>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</si>
  <si>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</si>
  <si>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</si>
  <si>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</si>
  <si>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</si>
  <si>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</si>
  <si>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</si>
  <si>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</si>
  <si>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</si>
  <si>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</si>
  <si>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</si>
  <si>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</si>
  <si>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</si>
  <si>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</si>
  <si>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</si>
  <si>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</si>
  <si>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</si>
  <si>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</si>
  <si>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</si>
  <si>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</si>
  <si>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</si>
  <si>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</si>
  <si>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</si>
  <si>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</si>
  <si>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</si>
  <si>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</si>
  <si>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</si>
  <si>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</si>
  <si>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</si>
  <si>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</si>
  <si>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</si>
  <si>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</si>
  <si>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</si>
  <si>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</si>
  <si>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</si>
  <si>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</si>
  <si>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</si>
  <si>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</si>
  <si>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</si>
  <si>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</si>
  <si>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</si>
  <si>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</si>
  <si>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</si>
  <si>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</si>
  <si>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</si>
  <si>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</si>
  <si>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</si>
  <si>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</si>
  <si>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</si>
  <si>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</si>
  <si>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</si>
  <si>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</si>
  <si>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</si>
  <si>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</si>
  <si>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</si>
  <si>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</si>
  <si>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</si>
  <si>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</si>
  <si>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</si>
  <si>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</si>
  <si>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</si>
  <si>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</si>
  <si>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</si>
  <si>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</si>
  <si>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</si>
  <si>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</si>
  <si>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</si>
  <si>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</si>
  <si>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</si>
  <si>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</si>
  <si>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</si>
  <si>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</si>
  <si>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</si>
  <si>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</si>
  <si>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</si>
  <si>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</si>
  <si>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</si>
  <si>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</si>
  <si>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</si>
  <si>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</si>
  <si>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</si>
  <si>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</si>
  <si>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</si>
  <si>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</si>
  <si>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</si>
  <si>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</si>
  <si>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</si>
  <si>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</si>
  <si>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</si>
  <si>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</si>
  <si>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</si>
  <si>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</si>
  <si>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</si>
  <si>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</si>
  <si>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</si>
  <si>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</si>
  <si>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</si>
  <si>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</si>
  <si>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</si>
  <si>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</si>
  <si>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</si>
  <si>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</si>
  <si>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</si>
  <si>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</si>
  <si>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</si>
  <si>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</si>
  <si>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</si>
  <si>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</si>
  <si>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</si>
  <si>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</si>
  <si>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</si>
  <si>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</si>
  <si>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</si>
  <si>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</si>
  <si>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</si>
  <si>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</si>
  <si>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</si>
  <si>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</si>
  <si>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</si>
  <si>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</si>
  <si>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</si>
  <si>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</si>
  <si>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</si>
  <si>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</si>
  <si>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</si>
  <si>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</si>
  <si>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</si>
  <si>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</si>
  <si>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</si>
  <si>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</si>
  <si>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</si>
  <si>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</si>
  <si>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</si>
  <si>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</si>
  <si>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</si>
  <si>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</si>
  <si>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</si>
  <si>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</si>
  <si>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</si>
  <si>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</si>
  <si>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</si>
  <si>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</si>
  <si>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</si>
  <si>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</si>
  <si>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</si>
  <si>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</si>
  <si>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</si>
  <si>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</si>
  <si>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</si>
  <si>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</si>
  <si>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</si>
  <si>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</si>
  <si>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</si>
  <si>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</si>
  <si>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</si>
  <si>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</si>
  <si>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</si>
  <si>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</si>
  <si>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</si>
  <si>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</si>
  <si>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</si>
  <si>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</si>
  <si>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</si>
  <si>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</si>
  <si>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</si>
  <si>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</si>
  <si>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</si>
  <si>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</si>
  <si>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</si>
  <si>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</si>
  <si>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</si>
  <si>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</si>
  <si>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</si>
  <si>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</si>
  <si>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</si>
  <si>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</si>
  <si>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</si>
  <si>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</si>
  <si>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</si>
  <si>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</si>
  <si>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</si>
  <si>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</si>
  <si>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</si>
  <si>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</si>
  <si>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</si>
  <si>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</si>
  <si>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</si>
  <si>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</si>
  <si>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</si>
  <si>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</si>
  <si>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</si>
  <si>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</si>
  <si>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</si>
  <si>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</si>
  <si>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</si>
  <si>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</si>
  <si>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</si>
  <si>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</si>
  <si>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</si>
  <si>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</si>
  <si>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</si>
  <si>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</si>
  <si>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</si>
  <si>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</si>
  <si>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</si>
  <si>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</si>
  <si>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</si>
  <si>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</si>
  <si>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</si>
  <si>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</si>
  <si>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</si>
  <si>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</si>
  <si>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</si>
  <si>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</si>
  <si>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</si>
  <si>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</si>
  <si>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</si>
  <si>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</si>
  <si>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</si>
  <si>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</si>
  <si>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</si>
  <si>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</si>
  <si>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</si>
  <si>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</si>
  <si>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</si>
  <si>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</si>
  <si>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</si>
  <si>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</si>
  <si>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</si>
  <si>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</si>
  <si>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</si>
  <si>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</si>
  <si>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</si>
  <si>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</si>
  <si>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</si>
  <si>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</si>
  <si>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</si>
  <si>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</si>
  <si>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</si>
  <si>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</si>
  <si>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</si>
  <si>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</si>
  <si>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</si>
  <si>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</si>
  <si>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</si>
  <si>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</si>
  <si>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</si>
  <si>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</si>
  <si>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</si>
  <si>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</si>
  <si>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</si>
  <si>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</si>
  <si>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</si>
  <si>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</si>
  <si>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</si>
  <si>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</si>
  <si>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</si>
  <si>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</si>
  <si>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</si>
  <si>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</si>
  <si>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</si>
  <si>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</si>
  <si>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</si>
  <si>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</si>
  <si>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</si>
  <si>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</si>
  <si>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</si>
  <si>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</si>
  <si>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</si>
  <si>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</si>
  <si>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</si>
  <si>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</si>
  <si>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</si>
  <si>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</si>
  <si>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</si>
  <si>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</si>
  <si>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</si>
  <si>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</si>
  <si>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</si>
  <si>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</si>
  <si>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</si>
  <si>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</si>
  <si>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</si>
  <si>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</si>
  <si>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</si>
  <si>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</si>
  <si>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</si>
  <si>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</si>
  <si>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</si>
  <si>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</si>
  <si>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</si>
  <si>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</si>
  <si>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</si>
  <si>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</si>
  <si>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</si>
  <si>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</si>
  <si>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</si>
  <si>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</si>
  <si>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</si>
  <si>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</si>
  <si>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</si>
  <si>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</si>
  <si>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</si>
  <si>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</si>
  <si>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</si>
  <si>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</si>
  <si>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</si>
  <si>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</si>
  <si>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</si>
  <si>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</si>
  <si>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</si>
  <si>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</si>
  <si>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</si>
  <si>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</si>
  <si>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</si>
  <si>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</si>
  <si>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</si>
  <si>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</si>
  <si>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</si>
  <si>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</si>
  <si>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</si>
  <si>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</si>
  <si>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</si>
  <si>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</si>
  <si>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</si>
  <si>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</si>
  <si>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</si>
  <si>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</si>
  <si>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</si>
  <si>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</si>
  <si>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</si>
  <si>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</si>
  <si>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</si>
  <si>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</si>
  <si>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</si>
  <si>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</si>
  <si>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</si>
  <si>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</si>
  <si>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</si>
  <si>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</si>
  <si>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</si>
  <si>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</si>
  <si>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</si>
  <si>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</si>
  <si>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</si>
  <si>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</si>
  <si>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</si>
  <si>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</si>
  <si>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</si>
  <si>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</si>
  <si>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</si>
  <si>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</si>
  <si>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</si>
  <si>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</si>
  <si>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</si>
  <si>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</si>
  <si>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</si>
  <si>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</si>
  <si>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</si>
  <si>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</si>
  <si>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</si>
  <si>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</si>
  <si>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</si>
  <si>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</si>
  <si>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</si>
  <si>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</si>
  <si>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</si>
  <si>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</si>
  <si>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</si>
  <si>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</si>
  <si>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</si>
  <si>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</si>
  <si>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</si>
  <si>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</si>
  <si>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</si>
  <si>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</si>
  <si>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</si>
  <si>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</si>
  <si>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</si>
  <si>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</si>
  <si>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</si>
  <si>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</si>
  <si>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</si>
  <si>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</si>
  <si>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</si>
  <si>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</si>
  <si>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</si>
  <si>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</si>
  <si>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</si>
  <si>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</si>
  <si>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</si>
  <si>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</si>
  <si>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</si>
  <si>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</si>
  <si>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</si>
  <si>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</si>
  <si>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</si>
  <si>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</si>
  <si>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</si>
  <si>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</si>
  <si>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</si>
  <si>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</si>
  <si>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</si>
  <si>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</si>
  <si>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</si>
  <si>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</si>
  <si>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</si>
  <si>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</si>
  <si>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</si>
  <si>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</si>
  <si>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</si>
  <si>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</si>
  <si>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</si>
  <si>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</si>
  <si>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</si>
  <si>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</si>
  <si>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</si>
  <si>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</si>
  <si>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</si>
  <si>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</si>
  <si>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</si>
  <si>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</si>
  <si>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</si>
  <si>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</si>
  <si>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</si>
  <si>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</si>
  <si>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</si>
  <si>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</si>
  <si>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</si>
  <si>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</si>
  <si>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</si>
  <si>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</si>
  <si>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</si>
  <si>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</si>
  <si>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</si>
  <si>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</si>
  <si>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</si>
  <si>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</si>
  <si>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</si>
  <si>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</si>
  <si>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</si>
  <si>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</si>
  <si>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</si>
  <si>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</si>
  <si>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</si>
  <si>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</si>
  <si>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</si>
  <si>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</si>
  <si>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</si>
  <si>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</si>
  <si>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</si>
  <si>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</si>
  <si>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</si>
  <si>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</si>
  <si>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</si>
  <si>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</si>
  <si>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</si>
  <si>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</si>
  <si>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</si>
  <si>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</si>
  <si>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</si>
  <si>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</si>
  <si>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</si>
  <si>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</si>
  <si>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</si>
  <si>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</si>
  <si>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</si>
  <si>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</si>
  <si>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</si>
  <si>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</si>
  <si>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</si>
  <si>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</si>
  <si>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</si>
  <si>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</si>
  <si>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</si>
  <si>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</si>
  <si>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</si>
  <si>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</si>
  <si>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</si>
  <si>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</si>
  <si>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</si>
  <si>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</si>
  <si>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</si>
  <si>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</si>
  <si>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</si>
  <si>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</si>
  <si>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</si>
  <si>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</si>
  <si>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</si>
  <si>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</si>
  <si>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</si>
  <si>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</si>
  <si>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</si>
  <si>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</si>
  <si>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</si>
  <si>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</si>
  <si>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</si>
  <si>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</si>
  <si>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</si>
  <si>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</si>
  <si>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</si>
  <si>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</si>
  <si>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</si>
  <si>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</si>
  <si>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</si>
  <si>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</si>
  <si>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</si>
  <si>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</si>
  <si>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</si>
  <si>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</si>
  <si>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</si>
  <si>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</si>
  <si>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</si>
  <si>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</si>
  <si>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</si>
  <si>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</si>
  <si>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</si>
  <si>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</si>
  <si>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</si>
  <si>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</si>
  <si>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</si>
  <si>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</si>
  <si>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</si>
  <si>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</si>
  <si>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</si>
  <si>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</si>
  <si>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</si>
  <si>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</si>
  <si>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</si>
  <si>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</si>
  <si>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</si>
  <si>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</si>
  <si>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</si>
  <si>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</si>
  <si>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</si>
  <si>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</si>
  <si>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</si>
  <si>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</si>
  <si>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</si>
  <si>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</si>
  <si>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</si>
  <si>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</si>
  <si>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</si>
  <si>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</si>
  <si>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</si>
  <si>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</si>
  <si>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</si>
  <si>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</si>
  <si>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</si>
  <si>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</si>
  <si>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</si>
  <si>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</si>
  <si>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</si>
  <si>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</si>
  <si>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</si>
  <si>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</si>
  <si>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</si>
  <si>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</si>
  <si>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</si>
  <si>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</si>
  <si>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</si>
  <si>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</si>
  <si>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</si>
  <si>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</si>
  <si>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</si>
  <si>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</si>
  <si>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</si>
  <si>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</si>
  <si>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</si>
  <si>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</si>
  <si>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</si>
  <si>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</si>
  <si>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</si>
  <si>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</si>
  <si>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</si>
  <si>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</si>
  <si>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</si>
  <si>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</si>
  <si>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</si>
  <si>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</si>
  <si>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</si>
  <si>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</si>
  <si>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</si>
  <si>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</si>
  <si>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</si>
  <si>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</si>
  <si>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</si>
  <si>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</si>
  <si>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</si>
  <si>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</si>
  <si>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</si>
  <si>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</si>
  <si>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</si>
  <si>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</si>
  <si>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</si>
  <si>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</si>
  <si>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</si>
  <si>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</si>
  <si>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</si>
  <si>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</si>
  <si>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</si>
  <si>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</si>
  <si>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</si>
  <si>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</si>
  <si>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</si>
  <si>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</si>
  <si>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</si>
  <si>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</si>
  <si>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</si>
  <si>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</si>
  <si>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</si>
  <si>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</si>
  <si>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</si>
  <si>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</si>
  <si>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</si>
  <si>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</si>
  <si>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</si>
  <si>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</si>
  <si>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</si>
  <si>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</si>
  <si>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</si>
  <si>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</si>
  <si>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</si>
  <si>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</si>
  <si>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</si>
  <si>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</si>
  <si>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</si>
  <si>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</si>
  <si>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</si>
  <si>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</si>
  <si>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</si>
  <si>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</si>
  <si>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</si>
  <si>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</si>
  <si>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</si>
  <si>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</si>
  <si>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</si>
  <si>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</si>
  <si>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</si>
  <si>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</si>
  <si>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</si>
  <si>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</si>
  <si>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</si>
  <si>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</si>
  <si>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</si>
  <si>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</si>
  <si>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</si>
  <si>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</si>
  <si>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</si>
  <si>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</si>
  <si>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</si>
  <si>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</si>
  <si>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</si>
  <si>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</si>
  <si>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</si>
  <si>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</si>
  <si>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</si>
  <si>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</si>
  <si>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</si>
  <si>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</si>
  <si>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</si>
  <si>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</si>
  <si>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</si>
  <si>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</si>
  <si>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</si>
  <si>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</si>
  <si>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</si>
  <si>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</si>
  <si>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</si>
  <si>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</si>
  <si>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</si>
  <si>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</si>
  <si>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</si>
  <si>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</si>
  <si>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</si>
  <si>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</si>
  <si>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</si>
  <si>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</si>
  <si>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</si>
  <si>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</si>
  <si>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</si>
  <si>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</si>
  <si>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</si>
  <si>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</si>
  <si>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</si>
  <si>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</si>
  <si>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</si>
  <si>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</si>
  <si>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</si>
  <si>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</si>
  <si>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</si>
  <si>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</si>
  <si>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</si>
  <si>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</si>
  <si>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</si>
  <si>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</si>
  <si>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</si>
  <si>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</si>
  <si>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</si>
  <si>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</si>
  <si>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</si>
  <si>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</si>
  <si>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</si>
  <si>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</si>
  <si>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</si>
  <si>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</si>
  <si>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</si>
  <si>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</si>
  <si>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</si>
  <si>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</si>
  <si>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</si>
  <si>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</si>
  <si>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</si>
  <si>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</si>
  <si>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</si>
  <si>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</si>
  <si>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</si>
  <si>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</si>
  <si>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</si>
  <si>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</si>
  <si>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</si>
  <si>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</si>
  <si>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</si>
  <si>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</si>
  <si>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</si>
  <si>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</si>
  <si>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</si>
  <si>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</si>
  <si>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</si>
  <si>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</si>
  <si>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</si>
  <si>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</si>
  <si>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</si>
  <si>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</si>
  <si>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</si>
  <si>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</si>
  <si>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</si>
  <si>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</si>
  <si>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</si>
  <si>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</si>
  <si>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</si>
  <si>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</si>
  <si>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</si>
  <si>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</si>
  <si>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</si>
  <si>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</si>
  <si>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</si>
  <si>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</si>
  <si>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</si>
  <si>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</si>
  <si>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</si>
  <si>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</si>
  <si>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</si>
  <si>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</si>
  <si>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</si>
  <si>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</si>
  <si>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</si>
  <si>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</si>
  <si>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</si>
  <si>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</si>
  <si>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</si>
  <si>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</si>
  <si>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</si>
  <si>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</si>
  <si>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</si>
  <si>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</si>
  <si>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</si>
  <si>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</si>
  <si>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</si>
  <si>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</si>
  <si>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</si>
  <si>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</si>
  <si>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</si>
  <si>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</si>
  <si>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</si>
  <si>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</si>
  <si>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</si>
  <si>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</si>
  <si>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</si>
  <si>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</si>
  <si>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</si>
  <si>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</si>
  <si>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</si>
  <si>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</si>
  <si>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</si>
  <si>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</si>
  <si>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</si>
  <si>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</si>
  <si>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</si>
  <si>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</si>
  <si>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</si>
  <si>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</si>
  <si>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</si>
  <si>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</si>
  <si>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</si>
  <si>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</si>
  <si>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</si>
  <si>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</si>
  <si>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</si>
  <si>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</si>
  <si>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</si>
  <si>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</si>
  <si>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</si>
  <si>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</si>
  <si>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</si>
  <si>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</si>
  <si>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</si>
  <si>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</si>
  <si>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</si>
  <si>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</si>
  <si>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</si>
  <si>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</si>
  <si>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</si>
  <si>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</si>
  <si>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</si>
  <si>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</si>
  <si>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</si>
  <si>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</si>
  <si>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</si>
  <si>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</si>
  <si>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</si>
  <si>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</si>
  <si>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</si>
  <si>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</si>
  <si>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</si>
  <si>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</si>
  <si>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</si>
  <si>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</si>
  <si>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</si>
  <si>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</si>
  <si>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</si>
  <si>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</si>
  <si>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</si>
  <si>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</si>
  <si>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</si>
  <si>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</si>
  <si>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</si>
  <si>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</si>
  <si>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</si>
  <si>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</si>
  <si>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</si>
  <si>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</si>
  <si>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</si>
  <si>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</si>
  <si>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</si>
  <si>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</si>
  <si>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</si>
  <si>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</si>
  <si>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</si>
  <si>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</si>
  <si>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</si>
  <si>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</si>
  <si>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</si>
  <si>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</si>
  <si>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</si>
  <si>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</si>
  <si>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</si>
  <si>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</si>
  <si>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</si>
  <si>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</si>
  <si>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</si>
  <si>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</si>
  <si>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</si>
  <si>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</si>
  <si>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</si>
  <si>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</si>
  <si>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</si>
  <si>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</si>
  <si>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</si>
  <si>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</si>
  <si>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</si>
  <si>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</si>
  <si>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</si>
  <si>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</si>
  <si>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</si>
  <si>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</si>
  <si>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</si>
  <si>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</si>
  <si>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</si>
  <si>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</si>
  <si>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</si>
  <si>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</si>
  <si>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</si>
  <si>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</si>
  <si>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</si>
  <si>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</si>
  <si>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</si>
  <si>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</si>
  <si>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</si>
  <si>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</si>
  <si>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</si>
  <si>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</si>
  <si>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</si>
  <si>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</si>
  <si>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</si>
  <si>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</si>
  <si>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</si>
  <si>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</si>
  <si>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</si>
  <si>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</si>
  <si>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</si>
  <si>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</si>
  <si>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</si>
  <si>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</si>
  <si>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</si>
  <si>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</si>
  <si>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</si>
  <si>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</si>
  <si>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</si>
  <si>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</si>
  <si>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</si>
  <si>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</si>
  <si>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</si>
  <si>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</si>
  <si>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</si>
  <si>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</si>
  <si>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</si>
  <si>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</si>
  <si>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</si>
  <si>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</si>
  <si>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</si>
  <si>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</si>
  <si>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</si>
  <si>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</si>
  <si>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</si>
  <si>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</si>
  <si>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</si>
  <si>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</si>
  <si>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</si>
  <si>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</si>
  <si>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</si>
  <si>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</si>
  <si>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</si>
  <si>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</si>
  <si>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</si>
  <si>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</si>
  <si>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</si>
  <si>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</si>
  <si>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</si>
  <si>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</si>
  <si>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</si>
  <si>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</si>
  <si>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</si>
  <si>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</si>
  <si>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</si>
  <si>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</si>
  <si>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</si>
  <si>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</si>
  <si>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</si>
  <si>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</si>
  <si>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</si>
  <si>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</si>
  <si>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</si>
  <si>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</si>
  <si>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</si>
  <si>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</si>
  <si>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</si>
  <si>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</si>
  <si>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</si>
  <si>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</si>
  <si>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</si>
  <si>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</si>
  <si>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</si>
  <si>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</si>
  <si>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</si>
  <si>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</si>
  <si>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</si>
  <si>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</si>
  <si>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</si>
  <si>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</si>
  <si>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</si>
  <si>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</si>
  <si>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</si>
  <si>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</si>
  <si>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</si>
  <si>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</si>
  <si>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</si>
  <si>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</si>
  <si>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</si>
  <si>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</si>
  <si>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</si>
  <si>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</si>
  <si>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</si>
  <si>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</si>
  <si>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</si>
  <si>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</si>
  <si>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</si>
  <si>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</si>
  <si>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</si>
  <si>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</si>
  <si>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</si>
  <si>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</si>
  <si>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</si>
  <si>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</si>
  <si>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</si>
  <si>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</si>
  <si>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</si>
  <si>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</si>
  <si>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</si>
  <si>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</si>
  <si>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</si>
  <si>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</si>
  <si>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</si>
  <si>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</si>
  <si>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</si>
  <si>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</si>
  <si>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</si>
  <si>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</si>
  <si>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</si>
  <si>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</si>
  <si>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</si>
  <si>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</si>
  <si>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</si>
  <si>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</si>
  <si>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</si>
  <si>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</si>
  <si>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</si>
  <si>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</si>
  <si>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</si>
  <si>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</si>
  <si>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</si>
  <si>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</si>
  <si>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</si>
  <si>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</si>
  <si>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</si>
  <si>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</si>
  <si>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</si>
  <si>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</si>
  <si>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</si>
  <si>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</si>
  <si>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</si>
  <si>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</si>
  <si>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</si>
  <si>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</si>
  <si>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</si>
  <si>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</si>
  <si>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</si>
  <si>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</si>
  <si>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</si>
  <si>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</si>
  <si>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</si>
  <si>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</si>
  <si>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</si>
  <si>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</si>
  <si>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</si>
  <si>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</si>
  <si>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</si>
  <si>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</si>
  <si>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</si>
  <si>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</si>
  <si>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</si>
  <si>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</si>
  <si>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</si>
  <si>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</si>
  <si>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</si>
  <si>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</si>
  <si>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</si>
  <si>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</si>
  <si>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</si>
  <si>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</si>
  <si>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</si>
  <si>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</si>
  <si>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</si>
  <si>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</si>
  <si>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</si>
  <si>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</si>
  <si>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</si>
  <si>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</si>
  <si>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</si>
  <si>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</si>
  <si>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</si>
  <si>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</si>
  <si>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</si>
  <si>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</si>
  <si>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</si>
  <si>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</si>
  <si>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</si>
  <si>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</si>
  <si>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</si>
  <si>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</si>
  <si>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</si>
  <si>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</si>
  <si>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</si>
  <si>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</si>
  <si>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</si>
  <si>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</si>
  <si>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</si>
  <si>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</si>
  <si>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</si>
  <si>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</si>
  <si>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</si>
  <si>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</si>
  <si>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</si>
  <si>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</si>
  <si>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</si>
  <si>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</si>
  <si>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</si>
  <si>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</si>
  <si>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</si>
  <si>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</si>
  <si>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</si>
  <si>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</si>
  <si>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</si>
  <si>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</si>
  <si>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</si>
  <si>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</si>
  <si>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</si>
  <si>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</si>
  <si>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</si>
  <si>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</si>
  <si>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</si>
  <si>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</si>
  <si>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</si>
  <si>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</si>
  <si>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</si>
  <si>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</si>
  <si>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</si>
  <si>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</si>
  <si>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</si>
  <si>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</si>
  <si>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</si>
  <si>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</si>
  <si>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</si>
  <si>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</si>
  <si>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</si>
  <si>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</si>
  <si>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</si>
  <si>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</si>
  <si>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</si>
  <si>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</si>
  <si>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</si>
  <si>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</si>
  <si>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</si>
  <si>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</si>
  <si>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</si>
  <si>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</si>
  <si>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</si>
  <si>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</si>
  <si>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</si>
  <si>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</si>
  <si>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</si>
  <si>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</si>
  <si>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</si>
  <si>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</si>
  <si>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</si>
  <si>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</si>
  <si>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</si>
  <si>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</si>
  <si>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</si>
  <si>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</si>
  <si>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</si>
  <si>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</si>
  <si>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</si>
  <si>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</si>
  <si>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</si>
  <si>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</si>
  <si>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</si>
  <si>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</si>
  <si>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</si>
  <si>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</si>
  <si>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</si>
  <si>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</si>
  <si>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</si>
  <si>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</si>
  <si>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</si>
  <si>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</si>
  <si>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</si>
  <si>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</si>
  <si>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</si>
  <si>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</si>
  <si>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</si>
  <si>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</si>
  <si>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</si>
  <si>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</si>
  <si>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</si>
  <si>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</si>
  <si>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</si>
  <si>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</si>
  <si>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</si>
  <si>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</si>
  <si>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</si>
  <si>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</si>
  <si>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</si>
  <si>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</si>
  <si>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</si>
  <si>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</si>
  <si>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</si>
  <si>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</si>
  <si>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</si>
  <si>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</si>
  <si>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</si>
  <si>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</si>
  <si>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</si>
  <si>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</si>
  <si>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</si>
  <si>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</si>
  <si>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</si>
  <si>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</si>
  <si>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</si>
  <si>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</si>
  <si>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</si>
  <si>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</si>
  <si>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</si>
  <si>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</si>
  <si>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</si>
  <si>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</si>
  <si>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</si>
  <si>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</si>
  <si>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</si>
  <si>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</si>
  <si>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</si>
  <si>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</si>
  <si>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</si>
  <si>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</si>
  <si>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</si>
  <si>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</si>
  <si>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</si>
  <si>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</si>
  <si>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</si>
  <si>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</si>
  <si>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</si>
  <si>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</si>
  <si>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</si>
  <si>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</si>
  <si>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</si>
  <si>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</si>
  <si>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</si>
  <si>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</si>
  <si>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</si>
  <si>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</si>
  <si>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</si>
  <si>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</si>
  <si>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</si>
  <si>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</si>
  <si>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</si>
  <si>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</si>
  <si>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</si>
  <si>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</si>
  <si>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</si>
  <si>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</si>
  <si>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</si>
  <si>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</si>
  <si>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</si>
  <si>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</si>
  <si>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</si>
  <si>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</si>
  <si>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</si>
  <si>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</si>
  <si>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</si>
  <si>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</si>
  <si>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</si>
  <si>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</si>
  <si>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</si>
  <si>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</si>
  <si>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</si>
  <si>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</si>
  <si>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</si>
  <si>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</si>
  <si>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</si>
  <si>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</si>
  <si>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</si>
  <si>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</si>
  <si>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</si>
  <si>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</si>
  <si>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</si>
  <si>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</si>
  <si>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</si>
  <si>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</si>
  <si>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</si>
  <si>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</si>
  <si>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</si>
  <si>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</si>
  <si>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</si>
  <si>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</si>
  <si>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</si>
  <si>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</si>
  <si>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</si>
  <si>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</si>
  <si>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</si>
  <si>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</si>
  <si>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</si>
  <si>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</si>
  <si>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</si>
  <si>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</si>
  <si>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</si>
  <si>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</si>
  <si>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</si>
  <si>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</si>
  <si>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</si>
  <si>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</si>
  <si>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</si>
  <si>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</si>
  <si>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</si>
  <si>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</si>
  <si>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</si>
  <si>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</si>
  <si>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</si>
  <si>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</si>
  <si>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</si>
  <si>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</si>
  <si>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</si>
  <si>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</si>
  <si>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</si>
  <si>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</si>
  <si>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</si>
  <si>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</si>
  <si>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</si>
  <si>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</si>
  <si>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</si>
  <si>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</si>
  <si>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</si>
  <si>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</si>
  <si>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</si>
  <si>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</si>
  <si>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</si>
  <si>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</si>
  <si>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</si>
  <si>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</si>
  <si>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</si>
  <si>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</si>
  <si>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</si>
  <si>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</si>
  <si>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</si>
  <si>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</si>
  <si>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</si>
  <si>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</si>
  <si>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</si>
  <si>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</si>
  <si>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</si>
  <si>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</si>
  <si>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</si>
  <si>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</si>
  <si>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</si>
  <si>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</si>
  <si>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</si>
  <si>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</si>
  <si>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</si>
  <si>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</si>
  <si>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</si>
  <si>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</si>
  <si>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</si>
  <si>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</si>
  <si>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</si>
  <si>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</si>
  <si>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</si>
  <si>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</si>
  <si>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</si>
  <si>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</si>
  <si>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</si>
  <si>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</si>
  <si>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</si>
  <si>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</si>
  <si>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</si>
  <si>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</si>
  <si>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</si>
  <si>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</si>
  <si>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</si>
  <si>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</si>
  <si>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</si>
  <si>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</si>
  <si>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</si>
  <si>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</si>
  <si>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</si>
  <si>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</si>
  <si>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</si>
  <si>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</si>
  <si>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</si>
  <si>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</si>
  <si>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</si>
  <si>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</si>
  <si>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</si>
  <si>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</si>
  <si>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</si>
  <si>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</si>
  <si>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</si>
  <si>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</si>
  <si>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</si>
  <si>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</si>
  <si>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</si>
  <si>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</si>
  <si>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</si>
  <si>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</si>
  <si>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</si>
  <si>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</si>
  <si>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</si>
  <si>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</si>
  <si>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</si>
  <si>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</si>
  <si>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</si>
  <si>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</si>
  <si>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</si>
  <si>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</si>
  <si>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</si>
  <si>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</si>
  <si>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</si>
  <si>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</si>
  <si>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</si>
  <si>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</si>
  <si>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</si>
  <si>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</si>
  <si>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</si>
  <si>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</si>
  <si>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</si>
  <si>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</si>
  <si>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</si>
  <si>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</si>
  <si>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</si>
  <si>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</si>
  <si>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</si>
  <si>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</si>
  <si>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</si>
  <si>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</si>
  <si>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</si>
  <si>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</si>
  <si>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</si>
  <si>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</si>
  <si>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</si>
  <si>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</si>
  <si>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</si>
  <si>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</si>
  <si>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</si>
  <si>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</si>
  <si>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</si>
  <si>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</si>
  <si>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</si>
  <si>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</si>
  <si>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</si>
  <si>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</si>
  <si>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</si>
  <si>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</si>
  <si>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</si>
  <si>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</si>
  <si>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</si>
  <si>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</si>
  <si>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</si>
  <si>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</si>
  <si>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</si>
  <si>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</si>
  <si>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</si>
  <si>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</si>
  <si>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</si>
  <si>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</si>
  <si>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</si>
  <si>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</si>
  <si>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</si>
  <si>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</si>
  <si>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</si>
  <si>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</si>
  <si>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</si>
  <si>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</si>
  <si>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</si>
  <si>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</si>
  <si>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</si>
  <si>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</si>
  <si>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</si>
  <si>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</si>
  <si>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</si>
  <si>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</si>
  <si>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</si>
  <si>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</si>
  <si>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</si>
  <si>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</si>
  <si>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</si>
  <si>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</si>
  <si>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</si>
  <si>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</si>
  <si>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</si>
  <si>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</si>
  <si>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</si>
  <si>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</si>
  <si>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</si>
  <si>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</si>
  <si>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</si>
  <si>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</si>
  <si>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</si>
  <si>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</si>
  <si>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</si>
  <si>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</si>
  <si>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</si>
  <si>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</si>
  <si>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</si>
  <si>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</si>
  <si>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</si>
  <si>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</si>
  <si>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</si>
  <si>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</si>
  <si>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</si>
  <si>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</si>
  <si>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</si>
  <si>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</si>
  <si>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</si>
  <si>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</si>
  <si>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</si>
  <si>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</si>
  <si>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</si>
  <si>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</si>
  <si>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</si>
  <si>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</si>
  <si>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</si>
  <si>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</si>
  <si>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</si>
  <si>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</si>
  <si>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</si>
  <si>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</si>
  <si>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</si>
  <si>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</si>
  <si>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</si>
  <si>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</si>
  <si>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</si>
  <si>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</si>
  <si>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</si>
  <si>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</si>
  <si>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</si>
  <si>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</si>
  <si>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</si>
  <si>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</si>
  <si>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</si>
  <si>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</si>
  <si>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</si>
  <si>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</si>
  <si>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</si>
  <si>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</si>
  <si>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</si>
  <si>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</si>
  <si>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</si>
  <si>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</si>
  <si>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</si>
  <si>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</si>
  <si>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</si>
  <si>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</si>
  <si>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</si>
  <si>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</si>
  <si>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</si>
  <si>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</si>
  <si>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</si>
  <si>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</si>
  <si>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</si>
  <si>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</si>
  <si>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</si>
  <si>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</si>
  <si>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</si>
  <si>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</si>
  <si>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</si>
  <si>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</si>
  <si>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</si>
  <si>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</si>
  <si>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</si>
  <si>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</si>
  <si>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</si>
  <si>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</si>
  <si>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</si>
  <si>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</si>
  <si>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</si>
  <si>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</si>
  <si>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</si>
  <si>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</si>
  <si>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</si>
  <si>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</si>
  <si>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</si>
  <si>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</si>
  <si>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</si>
  <si>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</si>
  <si>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</si>
  <si>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</si>
  <si>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</si>
  <si>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</si>
  <si>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</si>
  <si>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</si>
  <si>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</si>
  <si>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</si>
  <si>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</si>
  <si>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</si>
  <si>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</si>
  <si>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</si>
  <si>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</si>
  <si>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</si>
  <si>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</si>
  <si>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</si>
  <si>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</si>
  <si>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</si>
  <si>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</si>
  <si>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</si>
  <si>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</si>
  <si>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</si>
  <si>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</si>
  <si>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</si>
  <si>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</si>
  <si>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</si>
  <si>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</si>
  <si>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</si>
  <si>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</si>
  <si>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</si>
  <si>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</si>
  <si>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</si>
  <si>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</si>
  <si>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</si>
  <si>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</si>
  <si>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</si>
  <si>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</si>
  <si>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</si>
  <si>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</si>
  <si>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</si>
  <si>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</si>
  <si>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</si>
  <si>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</si>
  <si>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</si>
  <si>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</si>
  <si>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</si>
  <si>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</si>
  <si>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</si>
  <si>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</si>
  <si>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</si>
  <si>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</si>
  <si>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</si>
  <si>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</si>
  <si>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</si>
  <si>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</si>
  <si>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</si>
  <si>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</si>
  <si>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</si>
  <si>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</si>
  <si>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</si>
  <si>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</si>
  <si>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</si>
  <si>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</si>
  <si>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</si>
  <si>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</si>
  <si>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</si>
  <si>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</si>
  <si>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</si>
  <si>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</si>
  <si>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</si>
  <si>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</si>
  <si>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</si>
  <si>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</si>
  <si>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</si>
  <si>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</si>
  <si>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</si>
  <si>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</si>
  <si>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</si>
  <si>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</si>
  <si>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</si>
  <si>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</si>
  <si>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</si>
  <si>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</si>
  <si>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</si>
  <si>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</si>
  <si>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</si>
  <si>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</si>
  <si>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</si>
  <si>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</si>
  <si>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</si>
  <si>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</si>
  <si>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</si>
  <si>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</si>
  <si>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</si>
  <si>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</si>
  <si>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</si>
  <si>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</si>
  <si>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</si>
  <si>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</si>
  <si>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</si>
  <si>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</si>
  <si>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</si>
  <si>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</si>
  <si>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</si>
  <si>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</si>
  <si>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</si>
  <si>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</si>
  <si>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</si>
  <si>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</si>
  <si>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</si>
  <si>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</si>
  <si>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</si>
  <si>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</si>
  <si>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</si>
  <si>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</si>
  <si>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</si>
  <si>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</si>
  <si>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</si>
  <si>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</si>
  <si>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</si>
  <si>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</si>
  <si>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</si>
  <si>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</si>
  <si>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</si>
  <si>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</si>
  <si>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</si>
  <si>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</si>
  <si>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</si>
  <si>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</si>
  <si>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</si>
  <si>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</si>
  <si>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</si>
  <si>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</si>
  <si>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</si>
  <si>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</si>
  <si>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</si>
  <si>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</si>
  <si>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</si>
  <si>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</si>
  <si>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</si>
  <si>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</si>
  <si>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</si>
  <si>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</si>
  <si>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</si>
  <si>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</si>
  <si>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</si>
  <si>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</si>
  <si>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</si>
  <si>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</si>
  <si>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</si>
  <si>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</si>
  <si>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</si>
  <si>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</si>
  <si>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</si>
  <si>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</si>
  <si>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</si>
  <si>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</si>
  <si>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</si>
  <si>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</si>
  <si>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</si>
  <si>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</si>
  <si>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</si>
  <si>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</si>
  <si>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</si>
  <si>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</si>
  <si>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</si>
  <si>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</si>
  <si>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</si>
  <si>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</si>
  <si>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</si>
  <si>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</si>
  <si>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</si>
  <si>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</si>
  <si>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</si>
  <si>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</si>
  <si>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</si>
  <si>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</si>
  <si>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</si>
  <si>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</si>
  <si>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</si>
  <si>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</si>
  <si>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</si>
  <si>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</si>
  <si>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</si>
  <si>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</si>
  <si>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</si>
  <si>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</si>
  <si>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</si>
  <si>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</si>
  <si>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</si>
  <si>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</si>
  <si>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</si>
  <si>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</si>
  <si>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</si>
  <si>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</si>
  <si>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</si>
  <si>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</si>
  <si>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</si>
  <si>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</si>
  <si>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</si>
  <si>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</si>
  <si>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</si>
  <si>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</si>
  <si>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</si>
  <si>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</si>
  <si>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</si>
  <si>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</si>
  <si>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</si>
  <si>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</si>
  <si>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</si>
  <si>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</si>
  <si>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</si>
  <si>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</si>
  <si>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</si>
  <si>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</si>
  <si>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</si>
  <si>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</si>
  <si>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</si>
  <si>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</si>
  <si>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</si>
  <si>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</si>
  <si>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</si>
  <si>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</si>
  <si>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</si>
  <si>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</si>
  <si>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</si>
  <si>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</si>
  <si>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</si>
  <si>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</si>
  <si>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</si>
  <si>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</si>
  <si>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</si>
  <si>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</si>
  <si>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</si>
  <si>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</si>
  <si>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</si>
  <si>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</si>
  <si>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</si>
  <si>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</si>
  <si>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</si>
  <si>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</si>
  <si>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</si>
  <si>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</si>
  <si>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</si>
  <si>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</si>
  <si>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</si>
  <si>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</si>
  <si>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</si>
  <si>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</si>
  <si>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</si>
  <si>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</si>
  <si>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</si>
  <si>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</si>
  <si>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</si>
  <si>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</si>
  <si>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</si>
  <si>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</si>
  <si>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</si>
  <si>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</si>
  <si>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</si>
  <si>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</si>
  <si>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</si>
  <si>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</si>
  <si>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</si>
  <si>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</si>
  <si>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</si>
  <si>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</si>
  <si>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</si>
  <si>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</si>
  <si>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</si>
  <si>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</si>
  <si>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</si>
  <si>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</si>
  <si>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</si>
  <si>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</si>
  <si>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</si>
  <si>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</si>
  <si>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</si>
  <si>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</si>
  <si>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</si>
  <si>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</si>
  <si>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</si>
  <si>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</si>
  <si>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</si>
  <si>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</si>
  <si>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</si>
  <si>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</si>
  <si>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</si>
  <si>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</si>
  <si>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</si>
  <si>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</si>
  <si>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</si>
  <si>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</si>
  <si>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</si>
  <si>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</si>
  <si>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</si>
  <si>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</si>
  <si>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</si>
  <si>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</si>
  <si>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</si>
  <si>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</si>
  <si>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</si>
  <si>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</si>
  <si>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</si>
  <si>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</si>
  <si>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</si>
  <si>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</si>
  <si>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</si>
  <si>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</si>
  <si>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</si>
  <si>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</si>
  <si>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</si>
  <si>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</si>
  <si>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</si>
  <si>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</si>
  <si>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</si>
  <si>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</si>
  <si>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</si>
  <si>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</si>
  <si>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</si>
  <si>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</si>
  <si>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</si>
  <si>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</si>
  <si>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</si>
  <si>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</si>
  <si>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</si>
  <si>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</si>
  <si>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</si>
  <si>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</si>
  <si>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</si>
  <si>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</si>
  <si>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</si>
  <si>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</si>
  <si>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</si>
  <si>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</si>
  <si>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</si>
  <si>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</si>
  <si>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</si>
  <si>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</si>
  <si>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</si>
  <si>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</si>
  <si>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</si>
  <si>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</si>
  <si>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</si>
  <si>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</si>
  <si>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</si>
  <si>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</si>
  <si>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</si>
  <si>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</si>
  <si>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</si>
  <si>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</si>
  <si>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</si>
  <si>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</si>
  <si>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</si>
  <si>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</si>
  <si>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</si>
  <si>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</si>
  <si>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</si>
  <si>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</si>
  <si>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</si>
  <si>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</si>
  <si>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</si>
  <si>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</si>
  <si>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</si>
  <si>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</si>
  <si>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</si>
  <si>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</si>
  <si>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</si>
  <si>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</si>
  <si>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</si>
  <si>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</si>
  <si>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</si>
  <si>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</si>
  <si>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</si>
  <si>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</si>
  <si>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</si>
  <si>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</si>
  <si>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</si>
  <si>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</si>
  <si>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</si>
  <si>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</si>
  <si>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</si>
  <si>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</si>
  <si>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</si>
  <si>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</si>
  <si>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</si>
  <si>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</si>
  <si>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</si>
  <si>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</si>
  <si>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</si>
  <si>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</si>
  <si>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</si>
  <si>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</si>
  <si>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</si>
  <si>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</si>
  <si>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</si>
  <si>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</si>
  <si>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</si>
  <si>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</si>
  <si>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</si>
  <si>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</si>
  <si>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</si>
  <si>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</si>
  <si>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</si>
  <si>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</si>
  <si>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</si>
  <si>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</si>
  <si>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</si>
  <si>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</si>
  <si>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</si>
  <si>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</si>
  <si>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</si>
  <si>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</si>
  <si>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</si>
  <si>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</si>
  <si>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</si>
  <si>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</si>
  <si>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</si>
  <si>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</si>
  <si>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</si>
  <si>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</si>
  <si>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</si>
  <si>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</si>
  <si>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</si>
  <si>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</si>
  <si>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</si>
  <si>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</si>
  <si>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</si>
  <si>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</si>
  <si>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</si>
  <si>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</si>
  <si>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</si>
  <si>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</si>
  <si>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</si>
  <si>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</si>
  <si>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</si>
  <si>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</si>
  <si>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</si>
  <si>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</si>
  <si>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</si>
  <si>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</si>
  <si>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</si>
  <si>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</si>
  <si>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</si>
  <si>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</si>
  <si>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</si>
  <si>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</si>
  <si>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</si>
  <si>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</si>
  <si>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</si>
  <si>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</si>
  <si>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</si>
  <si>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</si>
  <si>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</si>
  <si>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</si>
  <si>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</si>
  <si>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</si>
  <si>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</si>
  <si>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</si>
  <si>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</si>
  <si>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</si>
  <si>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</si>
  <si>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</si>
  <si>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</si>
  <si>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</si>
  <si>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</si>
  <si>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</si>
  <si>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</si>
  <si>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</si>
  <si>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</si>
  <si>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</si>
  <si>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</si>
  <si>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</si>
  <si>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</si>
  <si>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</si>
  <si>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</si>
  <si>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</si>
  <si>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</si>
  <si>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</si>
  <si>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</si>
  <si>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</si>
  <si>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</si>
  <si>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</si>
  <si>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</si>
  <si>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</si>
  <si>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</si>
  <si>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</si>
  <si>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</si>
  <si>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</si>
  <si>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</si>
  <si>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</si>
  <si>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</si>
  <si>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</si>
  <si>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</si>
  <si>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</si>
  <si>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</si>
  <si>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</si>
  <si>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</si>
  <si>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</si>
  <si>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</si>
  <si>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</si>
  <si>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</si>
  <si>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</si>
  <si>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</si>
  <si>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</si>
  <si>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</si>
  <si>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</si>
  <si>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</si>
  <si>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</si>
  <si>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</si>
  <si>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</si>
  <si>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</si>
  <si>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</si>
  <si>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</si>
  <si>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</si>
  <si>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</si>
  <si>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</si>
  <si>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</si>
  <si>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</si>
  <si>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</si>
  <si>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</si>
  <si>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</si>
  <si>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</si>
  <si>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</si>
  <si>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</si>
  <si>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</si>
  <si>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</si>
  <si>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</si>
  <si>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</si>
  <si>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</si>
  <si>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</si>
  <si>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</si>
  <si>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</si>
  <si>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</si>
  <si>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</si>
  <si>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</si>
  <si>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</si>
  <si>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</si>
  <si>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</si>
  <si>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</si>
  <si>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</si>
  <si>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</si>
  <si>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</si>
  <si>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</si>
  <si>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</si>
  <si>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</si>
  <si>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</si>
  <si>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</si>
  <si>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</si>
  <si>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</si>
  <si>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</si>
  <si>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</si>
  <si>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</si>
  <si>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</si>
  <si>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</si>
  <si>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</si>
  <si>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</si>
  <si>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</si>
  <si>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</si>
  <si>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</si>
  <si>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</si>
  <si>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</si>
  <si>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</si>
  <si>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</si>
  <si>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</si>
  <si>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</si>
  <si>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</si>
  <si>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</si>
  <si>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</si>
  <si>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</si>
  <si>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</si>
  <si>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</si>
  <si>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</si>
  <si>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</si>
  <si>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</si>
  <si>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</si>
  <si>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</si>
  <si>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</si>
  <si>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</si>
  <si>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</si>
  <si>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</si>
  <si>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</si>
  <si>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</si>
  <si>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</si>
  <si>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</si>
  <si>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</si>
  <si>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</si>
  <si>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</si>
  <si>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</si>
  <si>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</si>
  <si>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</si>
  <si>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</si>
  <si>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</si>
  <si>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</si>
  <si>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</si>
  <si>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</si>
  <si>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</si>
  <si>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</si>
  <si>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</si>
  <si>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</si>
  <si>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</si>
  <si>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</si>
  <si>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</si>
  <si>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</si>
  <si>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</si>
  <si>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</si>
  <si>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</si>
  <si>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</si>
  <si>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</si>
  <si>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</si>
  <si>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</si>
  <si>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</si>
  <si>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</si>
  <si>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</si>
  <si>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</si>
  <si>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</si>
  <si>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</si>
  <si>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</si>
  <si>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</si>
  <si>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</si>
  <si>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</si>
  <si>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</si>
  <si>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</si>
  <si>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</si>
  <si>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</si>
  <si>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</si>
  <si>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</si>
  <si>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</si>
  <si>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</si>
  <si>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</si>
  <si>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</si>
  <si>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</si>
  <si>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</si>
  <si>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</si>
  <si>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</si>
  <si>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</si>
  <si>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</si>
  <si>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</si>
  <si>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</si>
  <si>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</si>
  <si>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</si>
  <si>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</si>
  <si>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</si>
  <si>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</si>
  <si>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</si>
  <si>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</si>
  <si>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</si>
  <si>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</si>
  <si>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</si>
  <si>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</si>
  <si>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</si>
  <si>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</si>
  <si>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</si>
  <si>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</si>
  <si>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</si>
  <si>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</si>
  <si>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</si>
  <si>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</si>
  <si>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</si>
  <si>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</si>
  <si>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</si>
  <si>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</si>
  <si>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</si>
  <si>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</si>
  <si>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</si>
  <si>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</si>
  <si>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</si>
  <si>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</si>
  <si>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</si>
  <si>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</si>
  <si>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</si>
  <si>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</si>
  <si>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</si>
  <si>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</si>
  <si>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</si>
  <si>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</si>
  <si>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</si>
  <si>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</si>
  <si>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</si>
  <si>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</si>
  <si>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</si>
  <si>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</si>
  <si>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</si>
  <si>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</si>
  <si>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</si>
  <si>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</si>
  <si>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</si>
  <si>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</si>
  <si>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</si>
  <si>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</si>
  <si>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</si>
  <si>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</si>
  <si>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</si>
  <si>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</si>
  <si>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</si>
  <si>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</si>
  <si>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</si>
  <si>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</si>
  <si>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</si>
  <si>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</si>
  <si>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</si>
  <si>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</si>
  <si>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</si>
  <si>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</si>
  <si>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</si>
  <si>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</si>
  <si>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</si>
  <si>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</si>
  <si>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</si>
  <si>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</si>
  <si>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</si>
  <si>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</si>
  <si>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</si>
  <si>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</si>
  <si>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</si>
  <si>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</si>
  <si>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</si>
  <si>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</si>
  <si>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</si>
  <si>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</si>
  <si>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</si>
  <si>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</si>
  <si>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</si>
  <si>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</si>
  <si>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</si>
  <si>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</si>
  <si>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</si>
  <si>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</si>
  <si>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</si>
  <si>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</si>
  <si>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</si>
  <si>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</si>
  <si>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</si>
  <si>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</si>
  <si>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</si>
  <si>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</si>
  <si>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</si>
  <si>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</si>
  <si>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</si>
  <si>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</si>
  <si>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</si>
  <si>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</si>
  <si>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</si>
  <si>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</si>
  <si>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</si>
  <si>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</si>
  <si>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</si>
  <si>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</si>
  <si>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</si>
  <si>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</si>
  <si>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</si>
  <si>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</si>
  <si>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</si>
  <si>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</si>
  <si>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</si>
  <si>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</si>
  <si>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</si>
  <si>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</si>
  <si>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</si>
  <si>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</si>
  <si>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</si>
  <si>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</si>
  <si>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</si>
  <si>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</si>
  <si>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</si>
  <si>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</si>
  <si>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</si>
  <si>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</si>
  <si>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</si>
  <si>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</si>
  <si>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</si>
  <si>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</si>
  <si>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</si>
  <si>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</si>
  <si>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</si>
  <si>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</si>
  <si>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</si>
  <si>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</si>
  <si>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</si>
  <si>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</si>
  <si>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</si>
  <si>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</si>
  <si>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</si>
  <si>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</si>
  <si>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</si>
  <si>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</si>
  <si>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</si>
  <si>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</si>
  <si>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</si>
  <si>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</si>
  <si>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</si>
  <si>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</si>
  <si>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</si>
  <si>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</si>
  <si>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</si>
  <si>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</si>
  <si>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</si>
  <si>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</si>
  <si>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</si>
  <si>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</si>
  <si>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</si>
  <si>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</si>
  <si>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</si>
  <si>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</si>
  <si>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</si>
  <si>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</si>
  <si>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</si>
  <si>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</si>
  <si>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</si>
  <si>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</si>
  <si>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</si>
  <si>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</si>
  <si>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</si>
  <si>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</si>
  <si>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</si>
  <si>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</si>
  <si>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</si>
  <si>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</si>
  <si>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</si>
  <si>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</si>
  <si>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</si>
  <si>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</si>
  <si>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</si>
  <si>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</si>
  <si>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</si>
  <si>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</si>
  <si>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</si>
  <si>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</si>
  <si>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</si>
  <si>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</si>
  <si>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</si>
  <si>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</si>
  <si>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</si>
  <si>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</si>
  <si>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</si>
  <si>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</si>
  <si>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</si>
  <si>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</si>
  <si>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</si>
  <si>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</si>
  <si>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</si>
  <si>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</si>
  <si>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</si>
  <si>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</si>
  <si>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</si>
  <si>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</si>
  <si>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</si>
  <si>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</si>
  <si>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</si>
  <si>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</si>
  <si>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</si>
  <si>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</si>
  <si>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</si>
  <si>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</si>
  <si>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</si>
  <si>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</si>
  <si>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</si>
  <si>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</si>
  <si>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</si>
  <si>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</si>
  <si>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</si>
  <si>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</si>
  <si>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</si>
  <si>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</si>
  <si>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</si>
  <si>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</si>
  <si>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</si>
  <si>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</si>
  <si>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</si>
  <si>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</si>
  <si>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</si>
  <si>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</si>
  <si>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</si>
  <si>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</si>
  <si>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</si>
  <si>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</si>
  <si>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</si>
  <si>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</si>
  <si>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</si>
  <si>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</si>
  <si>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</si>
  <si>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</si>
  <si>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</si>
  <si>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</si>
  <si>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</si>
  <si>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</si>
  <si>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</si>
  <si>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</si>
  <si>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</si>
  <si>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</si>
  <si>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</si>
  <si>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</si>
  <si>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</si>
  <si>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</si>
  <si>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</si>
  <si>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</si>
  <si>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</si>
  <si>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</si>
  <si>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</si>
  <si>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</si>
  <si>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</si>
  <si>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</si>
  <si>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</si>
  <si>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</si>
  <si>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</si>
  <si>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</si>
  <si>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</si>
  <si>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</si>
  <si>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</si>
  <si>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</si>
  <si>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</si>
  <si>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</si>
  <si>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</si>
  <si>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</si>
  <si>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</si>
  <si>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</si>
  <si>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</si>
  <si>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</si>
  <si>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</si>
  <si>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</si>
  <si>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</si>
  <si>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</si>
  <si>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</si>
  <si>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</si>
  <si>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</si>
  <si>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</si>
  <si>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</si>
  <si>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</si>
  <si>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</si>
  <si>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</si>
  <si>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</si>
  <si>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</si>
  <si>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</si>
  <si>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</si>
  <si>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</si>
  <si>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</si>
  <si>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</si>
  <si>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</si>
  <si>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</si>
  <si>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</si>
  <si>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</si>
  <si>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</si>
  <si>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</si>
  <si>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</si>
  <si>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</si>
  <si>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</si>
  <si>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</si>
  <si>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</si>
  <si>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</si>
  <si>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</si>
  <si>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</si>
  <si>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</si>
  <si>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</si>
  <si>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</si>
  <si>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</si>
  <si>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</si>
  <si>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</si>
  <si>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</si>
  <si>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</si>
  <si>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</si>
  <si>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</si>
  <si>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</si>
  <si>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</si>
  <si>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</si>
  <si>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</si>
  <si>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</si>
  <si>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</si>
  <si>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</si>
  <si>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</si>
  <si>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</si>
  <si>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</si>
  <si>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</si>
  <si>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</si>
  <si>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</si>
  <si>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</si>
  <si>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</si>
  <si>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</si>
  <si>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</si>
  <si>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</si>
  <si>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</si>
  <si>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</si>
  <si>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</si>
  <si>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</si>
  <si>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</si>
  <si>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</si>
  <si>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</si>
  <si>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</si>
  <si>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</si>
  <si>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</si>
  <si>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</si>
  <si>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</si>
  <si>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</si>
  <si>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</si>
  <si>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</si>
  <si>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</si>
  <si>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</si>
  <si>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</si>
  <si>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</si>
  <si>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</si>
  <si>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</si>
  <si>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</si>
  <si>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</si>
  <si>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</si>
  <si>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</si>
  <si>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</si>
  <si>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</si>
  <si>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</si>
  <si>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</si>
  <si>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</si>
  <si>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</si>
  <si>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</si>
  <si>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</si>
  <si>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</si>
  <si>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</si>
  <si>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</si>
  <si>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</si>
  <si>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</si>
  <si>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</si>
  <si>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</si>
  <si>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</si>
  <si>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</si>
  <si>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</si>
  <si>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</si>
  <si>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</si>
  <si>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</si>
  <si>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</si>
  <si>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</si>
  <si>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</si>
  <si>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</si>
  <si>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</si>
  <si>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</si>
  <si>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</si>
  <si>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</si>
  <si>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</si>
  <si>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</si>
  <si>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</si>
  <si>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</si>
  <si>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</si>
  <si>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</si>
  <si>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</si>
  <si>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</si>
  <si>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</si>
  <si>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</si>
  <si>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</si>
  <si>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</si>
  <si>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</si>
  <si>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</si>
  <si>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</si>
  <si>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</si>
  <si>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</si>
  <si>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</si>
  <si>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</si>
  <si>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</si>
  <si>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</si>
  <si>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</si>
  <si>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</si>
  <si>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</si>
  <si>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</si>
  <si>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</si>
  <si>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</si>
  <si>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</si>
  <si>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</si>
  <si>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</si>
  <si>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</si>
  <si>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</si>
  <si>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</si>
  <si>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</si>
  <si>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</si>
  <si>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</si>
  <si>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</si>
  <si>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</si>
  <si>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</si>
  <si>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</si>
  <si>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</si>
  <si>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</si>
  <si>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</si>
  <si>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</si>
  <si>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</si>
  <si>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</si>
  <si>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</si>
  <si>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</si>
  <si>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</si>
  <si>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</si>
  <si>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</si>
  <si>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</si>
  <si>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</si>
  <si>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</si>
  <si>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</si>
  <si>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</si>
  <si>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</si>
  <si>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</si>
  <si>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</si>
  <si>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</si>
  <si>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</si>
  <si>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</si>
  <si>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</si>
  <si>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</si>
  <si>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</si>
  <si>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</si>
  <si>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</si>
  <si>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</si>
  <si>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</si>
  <si>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</si>
  <si>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</si>
  <si>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</si>
  <si>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</si>
  <si>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</si>
  <si>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</si>
  <si>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</si>
  <si>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</si>
  <si>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</si>
  <si>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</si>
  <si>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</si>
  <si>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</si>
  <si>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</si>
  <si>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</si>
  <si>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</si>
  <si>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</si>
  <si>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</si>
  <si>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</si>
  <si>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</si>
  <si>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</si>
  <si>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</si>
  <si>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</si>
  <si>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</si>
  <si>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</si>
  <si>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</si>
  <si>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</si>
  <si>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</si>
  <si>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</si>
  <si>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</si>
  <si>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</si>
  <si>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</si>
  <si>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</si>
  <si>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</si>
  <si>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</si>
  <si>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</si>
  <si>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</si>
  <si>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</si>
  <si>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</si>
  <si>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</si>
  <si>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</si>
  <si>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</si>
  <si>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</si>
  <si>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</si>
  <si>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</si>
  <si>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</si>
  <si>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</si>
  <si>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</si>
  <si>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</si>
  <si>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</si>
  <si>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</si>
  <si>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</si>
  <si>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</si>
  <si>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</si>
  <si>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</si>
  <si>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</si>
  <si>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</si>
  <si>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</si>
  <si>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</si>
  <si>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</si>
  <si>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</si>
  <si>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</si>
  <si>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</si>
  <si>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</si>
  <si>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</si>
  <si>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</si>
  <si>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</si>
  <si>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</si>
  <si>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</si>
  <si>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</si>
  <si>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</si>
  <si>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</si>
  <si>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</si>
  <si>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</si>
  <si>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</si>
  <si>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</si>
  <si>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</si>
  <si>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</si>
  <si>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</si>
  <si>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</si>
  <si>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</si>
  <si>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</si>
  <si>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</si>
  <si>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</si>
  <si>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</si>
  <si>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</si>
  <si>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</si>
  <si>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</si>
  <si>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</si>
  <si>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</si>
  <si>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</si>
  <si>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</si>
  <si>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</si>
  <si>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</si>
  <si>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</si>
  <si>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</si>
  <si>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</si>
  <si>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</si>
  <si>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</si>
  <si>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</si>
  <si>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</si>
  <si>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</si>
  <si>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</si>
  <si>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</si>
  <si>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</si>
  <si>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</si>
  <si>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</si>
  <si>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</si>
  <si>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</si>
  <si>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</si>
  <si>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</si>
  <si>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</si>
  <si>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</si>
  <si>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</si>
  <si>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</si>
  <si>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</si>
  <si>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</si>
  <si>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</si>
  <si>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</si>
  <si>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</si>
  <si>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</si>
  <si>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</si>
  <si>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</si>
  <si>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</si>
  <si>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</si>
  <si>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</si>
  <si>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</si>
  <si>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</si>
  <si>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</si>
  <si>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</si>
  <si>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</si>
  <si>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</si>
  <si>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</si>
  <si>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</si>
  <si>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</si>
  <si>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</si>
  <si>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</si>
  <si>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</si>
  <si>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</si>
  <si>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</si>
  <si>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</si>
  <si>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</si>
  <si>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</si>
  <si>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</si>
  <si>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</si>
  <si>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</si>
  <si>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</si>
  <si>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</si>
  <si>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</si>
  <si>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</si>
  <si>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</si>
  <si>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</si>
  <si>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</si>
  <si>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</si>
  <si>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</si>
  <si>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</si>
  <si>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</si>
  <si>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</si>
  <si>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</si>
  <si>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</si>
  <si>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</si>
  <si>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</si>
  <si>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</si>
  <si>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</si>
  <si>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</si>
  <si>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</si>
  <si>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</si>
  <si>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</si>
  <si>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</si>
  <si>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</si>
  <si>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</si>
  <si>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</si>
  <si>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</si>
  <si>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</si>
  <si>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</si>
  <si>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</si>
  <si>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</si>
  <si>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</si>
  <si>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</si>
  <si>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</si>
  <si>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</si>
  <si>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</si>
  <si>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</si>
  <si>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</si>
  <si>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</si>
  <si>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</si>
  <si>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</si>
  <si>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</si>
  <si>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</si>
  <si>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</si>
  <si>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</si>
  <si>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</si>
  <si>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</si>
  <si>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</si>
  <si>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</si>
  <si>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</si>
  <si>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</si>
  <si>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</si>
  <si>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</si>
  <si>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</si>
  <si>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</si>
  <si>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</si>
  <si>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</si>
  <si>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</si>
  <si>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</si>
  <si>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</si>
  <si>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</si>
  <si>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</si>
  <si>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</si>
  <si>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</si>
  <si>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</si>
  <si>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</si>
  <si>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</si>
  <si>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</si>
  <si>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</si>
  <si>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</si>
  <si>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</si>
  <si>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</si>
  <si>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</si>
  <si>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</si>
  <si>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</si>
  <si>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</si>
  <si>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</si>
  <si>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</si>
  <si>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</si>
  <si>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</si>
  <si>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</si>
  <si>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</si>
  <si>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</si>
  <si>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</si>
  <si>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</si>
  <si>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</si>
  <si>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</si>
  <si>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</si>
  <si>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</si>
  <si>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</si>
  <si>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</si>
  <si>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</si>
  <si>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</si>
  <si>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</si>
  <si>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</si>
  <si>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</si>
  <si>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</si>
  <si>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</si>
  <si>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</si>
  <si>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</si>
  <si>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</si>
  <si>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</si>
  <si>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</si>
  <si>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</si>
  <si>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</si>
  <si>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</si>
  <si>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</si>
  <si>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</si>
  <si>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</si>
  <si>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</si>
  <si>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</si>
  <si>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</si>
  <si>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</si>
  <si>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</si>
  <si>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</si>
  <si>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</si>
  <si>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</si>
  <si>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</si>
  <si>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</si>
  <si>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</si>
  <si>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</si>
  <si>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</si>
  <si>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</si>
  <si>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</si>
  <si>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</si>
  <si>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</si>
  <si>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</si>
  <si>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</si>
  <si>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</si>
  <si>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</si>
  <si>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</si>
  <si>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</si>
  <si>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</si>
  <si>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</si>
  <si>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</si>
  <si>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</si>
  <si>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</si>
  <si>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</si>
  <si>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</si>
  <si>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</si>
  <si>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</si>
  <si>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</si>
  <si>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</si>
  <si>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</si>
  <si>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</si>
  <si>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</si>
  <si>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</si>
  <si>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</si>
  <si>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</si>
  <si>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</si>
  <si>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</si>
  <si>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</si>
  <si>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</si>
  <si>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</si>
  <si>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</si>
  <si>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</si>
  <si>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</si>
  <si>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</si>
  <si>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</si>
  <si>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</si>
  <si>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</si>
  <si>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</si>
  <si>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</si>
  <si>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</si>
  <si>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</si>
  <si>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</si>
  <si>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</si>
  <si>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</si>
  <si>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</si>
  <si>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</si>
  <si>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</si>
  <si>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</si>
  <si>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</si>
  <si>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</si>
  <si>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</si>
  <si>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</si>
  <si>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</si>
  <si>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</si>
  <si>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</si>
  <si>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</si>
  <si>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</si>
  <si>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</si>
  <si>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</si>
  <si>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</si>
  <si>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</si>
  <si>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</si>
  <si>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</si>
  <si>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</si>
  <si>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</si>
  <si>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</si>
  <si>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</si>
  <si>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</si>
  <si>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</si>
  <si>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</si>
  <si>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</si>
  <si>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</si>
  <si>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</si>
  <si>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</si>
  <si>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</si>
  <si>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</si>
  <si>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</si>
  <si>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</si>
  <si>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</si>
  <si>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</si>
  <si>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</si>
  <si>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</si>
  <si>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</si>
  <si>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</si>
  <si>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</si>
  <si>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</si>
  <si>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</si>
  <si>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</si>
  <si>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</si>
  <si>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</si>
  <si>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</si>
  <si>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</si>
  <si>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</si>
  <si>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</si>
  <si>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</si>
  <si>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</si>
  <si>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</si>
  <si>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</si>
  <si>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</si>
  <si>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</si>
  <si>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</si>
  <si>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</si>
  <si>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</si>
  <si>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</si>
  <si>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</si>
  <si>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</si>
  <si>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</si>
  <si>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</si>
  <si>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</si>
  <si>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</si>
  <si>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</si>
  <si>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</si>
  <si>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</si>
  <si>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</si>
  <si>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</si>
  <si>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</si>
  <si>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</si>
  <si>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</si>
  <si>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</si>
  <si>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</si>
  <si>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</si>
  <si>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</si>
  <si>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</si>
  <si>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</si>
  <si>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</si>
  <si>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</si>
  <si>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</si>
  <si>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</si>
  <si>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</si>
  <si>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</si>
  <si>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</si>
  <si>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</si>
  <si>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</si>
  <si>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</si>
  <si>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</si>
  <si>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</si>
  <si>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</si>
  <si>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</si>
  <si>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</si>
  <si>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</si>
  <si>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</si>
  <si>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</si>
  <si>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</si>
  <si>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</si>
  <si>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</si>
  <si>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</si>
  <si>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</si>
  <si>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</si>
  <si>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</si>
  <si>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</si>
  <si>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</si>
  <si>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</si>
  <si>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</si>
  <si>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</si>
  <si>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</si>
  <si>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</si>
  <si>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</si>
  <si>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</si>
  <si>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</si>
  <si>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</si>
  <si>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</si>
  <si>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</si>
  <si>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</si>
  <si>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</si>
  <si>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</si>
  <si>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</si>
  <si>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</si>
  <si>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</si>
  <si>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</si>
  <si>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</si>
  <si>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</si>
  <si>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</si>
  <si>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</si>
  <si>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</si>
  <si>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</si>
  <si>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</si>
  <si>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</si>
  <si>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</si>
  <si>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</si>
  <si>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</si>
  <si>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</si>
  <si>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</si>
  <si>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</si>
  <si>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</si>
  <si>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</si>
  <si>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</si>
  <si>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</si>
  <si>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</si>
  <si>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</si>
  <si>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</si>
  <si>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</si>
  <si>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</si>
  <si>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</si>
  <si>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</si>
  <si>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</si>
  <si>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</si>
  <si>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</si>
  <si>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</si>
  <si>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</si>
  <si>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</si>
  <si>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</si>
  <si>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</si>
  <si>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</si>
  <si>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</si>
  <si>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</si>
  <si>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</si>
  <si>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</si>
  <si>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</si>
  <si>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</si>
  <si>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</si>
  <si>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</si>
  <si>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</si>
  <si>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</si>
  <si>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</si>
  <si>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</si>
  <si>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</si>
  <si>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</si>
  <si>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</si>
  <si>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</si>
  <si>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</si>
  <si>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</si>
  <si>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</si>
  <si>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</si>
  <si>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</si>
  <si>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</si>
  <si>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</si>
  <si>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</si>
  <si>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</si>
  <si>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</si>
  <si>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</si>
  <si>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</si>
  <si>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</si>
  <si>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</si>
  <si>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</si>
  <si>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</si>
  <si>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</si>
  <si>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</si>
  <si>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</si>
  <si>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</si>
  <si>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</si>
  <si>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</si>
  <si>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</si>
  <si>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</si>
  <si>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</si>
  <si>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</si>
  <si>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</si>
  <si>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</si>
  <si>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</si>
  <si>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</si>
  <si>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</si>
  <si>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</si>
  <si>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</si>
  <si>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</si>
  <si>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</si>
  <si>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</si>
  <si>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</si>
  <si>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</si>
  <si>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</si>
  <si>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</si>
  <si>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</si>
  <si>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</si>
  <si>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</si>
  <si>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</si>
  <si>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</si>
  <si>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</si>
  <si>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</si>
  <si>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</si>
  <si>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</si>
  <si>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</si>
  <si>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</si>
  <si>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</si>
  <si>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</si>
  <si>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</si>
  <si>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</si>
  <si>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</si>
  <si>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</si>
  <si>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</si>
  <si>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</si>
  <si>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</si>
  <si>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</si>
  <si>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</si>
  <si>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</si>
  <si>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</si>
  <si>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</si>
  <si>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</si>
  <si>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</si>
  <si>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</si>
  <si>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</si>
  <si>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</si>
  <si>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</si>
  <si>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</si>
  <si>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</si>
  <si>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</si>
  <si>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</si>
  <si>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</si>
  <si>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</si>
  <si>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</si>
  <si>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</si>
  <si>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</si>
  <si>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</si>
  <si>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</si>
  <si>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</si>
  <si>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</si>
  <si>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</si>
  <si>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</si>
  <si>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</si>
  <si>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</si>
  <si>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</si>
  <si>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</si>
  <si>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</si>
  <si>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</si>
  <si>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</si>
  <si>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</si>
  <si>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</si>
  <si>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</si>
  <si>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</si>
  <si>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</si>
  <si>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</si>
  <si>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</si>
  <si>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</si>
  <si>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</si>
  <si>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</si>
  <si>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</si>
  <si>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</si>
  <si>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</si>
  <si>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</si>
  <si>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</si>
  <si>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</si>
  <si>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</si>
  <si>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</si>
  <si>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</si>
  <si>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</si>
  <si>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</si>
  <si>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</si>
  <si>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</si>
  <si>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</si>
  <si>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</si>
  <si>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</si>
  <si>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</si>
  <si>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</si>
  <si>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</si>
  <si>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</si>
  <si>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</si>
  <si>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</si>
  <si>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</si>
  <si>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</si>
  <si>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</si>
  <si>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</si>
  <si>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</si>
  <si>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</si>
  <si>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</si>
  <si>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</si>
  <si>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</si>
  <si>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</si>
  <si>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</si>
  <si>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</si>
  <si>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</si>
  <si>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</si>
  <si>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</si>
  <si>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</si>
  <si>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</si>
  <si>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</si>
  <si>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</si>
  <si>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</si>
  <si>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</si>
  <si>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</si>
  <si>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</si>
  <si>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</si>
  <si>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</si>
  <si>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</si>
  <si>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</si>
  <si>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</si>
  <si>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</si>
  <si>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</si>
  <si>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</si>
  <si>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</si>
  <si>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</si>
  <si>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</si>
  <si>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</si>
  <si>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</si>
  <si>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</si>
  <si>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</si>
  <si>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</si>
  <si>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</si>
  <si>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</si>
  <si>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</si>
  <si>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</si>
  <si>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</si>
  <si>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</si>
  <si>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</si>
  <si>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</si>
  <si>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</si>
  <si>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</si>
  <si>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</si>
  <si>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</si>
  <si>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</si>
  <si>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</si>
  <si>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</si>
  <si>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</si>
  <si>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</si>
  <si>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</si>
  <si>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</si>
  <si>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</si>
  <si>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</si>
  <si>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</si>
  <si>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</si>
  <si>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</si>
  <si>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</si>
  <si>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</si>
  <si>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</si>
  <si>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</si>
  <si>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</si>
  <si>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</si>
  <si>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</si>
  <si>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</si>
  <si>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</si>
  <si>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</si>
  <si>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</si>
  <si>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</si>
  <si>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</si>
  <si>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</si>
  <si>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</si>
  <si>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</si>
  <si>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</si>
  <si>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</si>
  <si>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</si>
  <si>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</si>
  <si>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</si>
  <si>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</si>
  <si>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</si>
  <si>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</si>
  <si>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</si>
  <si>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</si>
  <si>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</si>
  <si>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</si>
  <si>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</si>
  <si>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</si>
  <si>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</si>
  <si>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</si>
  <si>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</si>
  <si>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</si>
  <si>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</si>
  <si>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</si>
  <si>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</si>
  <si>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</si>
  <si>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</si>
  <si>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</si>
  <si>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</si>
  <si>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</si>
  <si>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</si>
  <si>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</si>
  <si>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</si>
  <si>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</si>
  <si>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</si>
  <si>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</si>
  <si>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</si>
  <si>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</si>
  <si>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</si>
  <si>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</si>
  <si>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</si>
  <si>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</si>
  <si>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</si>
  <si>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</si>
  <si>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</si>
  <si>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</si>
  <si>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</si>
  <si>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</si>
  <si>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</si>
  <si>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</si>
  <si>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</si>
  <si>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</si>
  <si>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</si>
  <si>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</si>
  <si>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</si>
  <si>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</si>
  <si>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</si>
  <si>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</si>
  <si>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</si>
  <si>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</si>
  <si>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</si>
  <si>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</si>
  <si>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</si>
  <si>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</si>
  <si>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</si>
  <si>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</si>
  <si>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</si>
  <si>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</si>
  <si>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</si>
  <si>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</si>
  <si>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</si>
  <si>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</si>
  <si>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</si>
  <si>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</si>
  <si>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</si>
  <si>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</si>
  <si>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</si>
  <si>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</si>
  <si>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</si>
  <si>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</si>
  <si>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</si>
  <si>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</si>
  <si>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</si>
  <si>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</si>
  <si>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</si>
  <si>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</si>
  <si>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</si>
  <si>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</si>
  <si>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</si>
  <si>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</si>
  <si>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</si>
  <si>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</si>
  <si>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</si>
  <si>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</si>
  <si>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</si>
  <si>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</si>
  <si>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</si>
  <si>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</si>
  <si>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</si>
  <si>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</si>
  <si>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</si>
  <si>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</si>
  <si>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</si>
  <si>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</si>
  <si>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</si>
  <si>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</si>
  <si>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</si>
  <si>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</si>
  <si>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</si>
  <si>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</si>
  <si>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</si>
  <si>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</si>
  <si>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</si>
  <si>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</si>
  <si>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</si>
  <si>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</si>
  <si>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</si>
  <si>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</si>
  <si>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</si>
  <si>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</si>
  <si>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</si>
  <si>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</si>
  <si>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</si>
  <si>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</si>
  <si>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</si>
  <si>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</si>
  <si>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</si>
  <si>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</si>
  <si>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</si>
  <si>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</si>
  <si>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</si>
  <si>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</si>
  <si>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</si>
  <si>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</si>
  <si>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</si>
  <si>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</si>
  <si>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</si>
  <si>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</si>
  <si>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</si>
  <si>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</si>
  <si>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</si>
  <si>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</si>
  <si>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</si>
  <si>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</si>
  <si>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</si>
  <si>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</si>
  <si>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</si>
  <si>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</si>
  <si>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</si>
  <si>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</si>
  <si>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</si>
  <si>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</si>
  <si>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</si>
  <si>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</si>
  <si>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</si>
  <si>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</si>
  <si>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</si>
  <si>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</si>
  <si>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</si>
  <si>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</si>
  <si>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</si>
  <si>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</si>
  <si>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</si>
  <si>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</si>
  <si>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</si>
  <si>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</si>
  <si>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</si>
  <si>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</si>
  <si>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</si>
  <si>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</si>
  <si>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</si>
  <si>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</si>
  <si>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</si>
  <si>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</si>
  <si>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</si>
  <si>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</si>
  <si>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</si>
  <si>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</si>
  <si>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</si>
  <si>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</si>
  <si>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</si>
  <si>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</si>
  <si>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</si>
  <si>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</si>
  <si>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</si>
  <si>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</si>
  <si>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</si>
  <si>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</si>
  <si>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</si>
  <si>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</si>
  <si>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</si>
  <si>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</si>
  <si>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</si>
  <si>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</si>
  <si>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</si>
  <si>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</si>
  <si>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</si>
  <si>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</si>
  <si>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</si>
  <si>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</si>
  <si>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</si>
  <si>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</si>
  <si>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</si>
  <si>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</si>
  <si>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</si>
  <si>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</si>
  <si>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</si>
  <si>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</si>
  <si>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</si>
  <si>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</si>
  <si>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</si>
  <si>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</si>
  <si>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</si>
  <si>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</si>
  <si>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</si>
  <si>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</si>
  <si>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</si>
  <si>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</si>
  <si>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</si>
  <si>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</si>
  <si>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</si>
  <si>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</si>
  <si>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</si>
  <si>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</si>
  <si>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</si>
  <si>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</si>
  <si>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</si>
  <si>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</si>
  <si>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</si>
  <si>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</si>
  <si>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</si>
  <si>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</si>
  <si>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</si>
  <si>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</si>
  <si>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</si>
  <si>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</si>
  <si>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</si>
  <si>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</si>
  <si>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</si>
  <si>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</si>
  <si>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</si>
  <si>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</si>
  <si>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</si>
  <si>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</si>
  <si>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</si>
  <si>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</si>
  <si>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</si>
  <si>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</si>
  <si>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</si>
  <si>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</si>
  <si>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</si>
  <si>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</si>
  <si>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</si>
  <si>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</si>
  <si>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</si>
  <si>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</si>
  <si>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</si>
  <si>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</si>
  <si>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</si>
  <si>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</si>
  <si>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</si>
  <si>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</si>
  <si>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</si>
  <si>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</si>
  <si>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</si>
  <si>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</si>
  <si>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</si>
  <si>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</si>
  <si>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</si>
  <si>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</si>
  <si>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</si>
  <si>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</si>
  <si>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</si>
  <si>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</si>
  <si>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</si>
  <si>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</si>
  <si>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</si>
  <si>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</si>
  <si>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</si>
  <si>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</si>
  <si>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</si>
  <si>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</si>
  <si>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</si>
  <si>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</si>
  <si>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</si>
  <si>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</si>
  <si>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</si>
  <si>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</si>
  <si>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</si>
  <si>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</si>
  <si>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</si>
  <si>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</si>
  <si>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</si>
  <si>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</si>
  <si>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</si>
  <si>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</si>
  <si>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</si>
  <si>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</si>
  <si>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</si>
  <si>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</si>
  <si>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</si>
  <si>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</si>
  <si>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</si>
  <si>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</si>
  <si>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</si>
  <si>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</si>
  <si>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</si>
  <si>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</si>
  <si>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</si>
  <si>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</si>
  <si>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</si>
  <si>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</si>
  <si>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</si>
  <si>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</si>
  <si>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</si>
  <si>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</si>
  <si>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</si>
  <si>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</si>
  <si>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</si>
  <si>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</si>
  <si>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</si>
  <si>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</si>
  <si>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</si>
  <si>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</si>
  <si>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</si>
  <si>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</si>
  <si>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</si>
  <si>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</si>
  <si>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</si>
  <si>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</si>
  <si>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</si>
  <si>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</si>
  <si>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</si>
  <si>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</si>
  <si>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</si>
  <si>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</si>
  <si>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</si>
  <si>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</si>
  <si>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</si>
  <si>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</si>
  <si>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</si>
  <si>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</si>
  <si>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</si>
  <si>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</si>
  <si>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</si>
  <si>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</si>
  <si>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</si>
  <si>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</si>
  <si>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</si>
  <si>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</si>
  <si>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</si>
  <si>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</si>
  <si>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</si>
  <si>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</si>
  <si>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</si>
  <si>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</si>
  <si>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</si>
  <si>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</si>
  <si>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</si>
  <si>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</si>
  <si>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</si>
  <si>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</si>
  <si>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</si>
  <si>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</si>
  <si>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</si>
  <si>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</si>
  <si>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</si>
  <si>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</si>
  <si>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</si>
  <si>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</si>
  <si>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</si>
  <si>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</si>
  <si>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</si>
  <si>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</si>
  <si>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</si>
  <si>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</si>
  <si>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</si>
  <si>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</si>
  <si>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</si>
  <si>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</si>
  <si>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</si>
  <si>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</si>
  <si>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</si>
  <si>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</si>
  <si>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</si>
  <si>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</si>
  <si>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</si>
  <si>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</si>
  <si>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</si>
  <si>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</si>
  <si>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</si>
  <si>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</si>
  <si>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</si>
  <si>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</si>
  <si>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</si>
  <si>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</si>
  <si>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</si>
  <si>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</si>
  <si>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</si>
  <si>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</si>
  <si>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</si>
  <si>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</si>
  <si>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</si>
  <si>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</si>
  <si>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</si>
  <si>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</si>
  <si>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</si>
  <si>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</si>
  <si>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</si>
  <si>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</si>
  <si>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</si>
  <si>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</si>
  <si>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</si>
  <si>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</si>
  <si>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</si>
  <si>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</si>
  <si>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</si>
  <si>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</si>
  <si>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</si>
  <si>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</si>
  <si>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</si>
  <si>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</si>
  <si>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</si>
  <si>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</si>
  <si>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</si>
  <si>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</si>
  <si>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</si>
  <si>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</si>
  <si>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</si>
  <si>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</si>
  <si>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</si>
  <si>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</si>
  <si>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</si>
  <si>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</si>
  <si>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</si>
  <si>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</si>
  <si>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</si>
  <si>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</si>
  <si>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</si>
  <si>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</si>
  <si>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</si>
  <si>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</si>
  <si>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</si>
  <si>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</si>
  <si>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</si>
  <si>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</si>
  <si>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</si>
  <si>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</si>
  <si>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</si>
  <si>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</si>
  <si>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</si>
  <si>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</si>
  <si>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</si>
  <si>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</si>
  <si>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</si>
  <si>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</si>
  <si>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</si>
  <si>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</si>
  <si>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</si>
  <si>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</si>
  <si>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</si>
  <si>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</si>
  <si>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</si>
  <si>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</si>
  <si>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</si>
  <si>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</si>
  <si>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</si>
  <si>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</si>
  <si>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</si>
  <si>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</si>
  <si>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</si>
  <si>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</si>
  <si>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</si>
  <si>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</si>
  <si>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</si>
  <si>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</si>
  <si>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</si>
  <si>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</si>
  <si>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</si>
  <si>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</si>
  <si>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</si>
  <si>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</si>
  <si>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</si>
  <si>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</si>
  <si>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</si>
  <si>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</si>
  <si>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</si>
  <si>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</si>
  <si>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</si>
  <si>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</si>
  <si>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</si>
  <si>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</si>
  <si>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</si>
  <si>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</si>
  <si>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</si>
  <si>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</si>
  <si>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</si>
  <si>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</si>
  <si>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</si>
  <si>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</si>
  <si>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</si>
  <si>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</si>
  <si>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</si>
  <si>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</si>
  <si>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</si>
  <si>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</si>
  <si>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</si>
  <si>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</si>
  <si>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</si>
  <si>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</si>
  <si>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</si>
  <si>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</si>
  <si>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</si>
  <si>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</si>
  <si>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</si>
  <si>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</si>
  <si>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</si>
  <si>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</si>
  <si>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</si>
  <si>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</si>
  <si>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</si>
  <si>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</si>
  <si>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</si>
  <si>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</si>
  <si>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</si>
  <si>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</si>
  <si>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</si>
  <si>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</si>
  <si>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</si>
  <si>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</si>
  <si>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</si>
  <si>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</si>
  <si>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</si>
  <si>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</si>
  <si>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</si>
  <si>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</si>
  <si>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</si>
  <si>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</si>
  <si>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</si>
  <si>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</si>
  <si>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</si>
  <si>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</si>
  <si>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</si>
  <si>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</si>
  <si>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</si>
  <si>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</si>
  <si>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</si>
  <si>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</si>
  <si>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</si>
  <si>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</si>
  <si>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</si>
  <si>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</si>
  <si>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</si>
  <si>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</si>
  <si>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</si>
  <si>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</si>
  <si>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</si>
  <si>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</si>
  <si>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</si>
  <si>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</si>
  <si>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</si>
  <si>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</si>
  <si>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</si>
  <si>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</si>
  <si>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</si>
  <si>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</si>
  <si>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</si>
  <si>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</si>
  <si>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</si>
  <si>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</si>
  <si>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</si>
  <si>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</si>
  <si>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</si>
  <si>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</si>
  <si>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</si>
  <si>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</si>
  <si>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</si>
  <si>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</si>
  <si>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</si>
  <si>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</si>
  <si>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</si>
  <si>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</si>
  <si>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</si>
  <si>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</si>
  <si>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</si>
  <si>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</si>
  <si>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</si>
  <si>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</si>
  <si>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</si>
  <si>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</si>
  <si>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</si>
  <si>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</si>
  <si>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</si>
  <si>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</si>
  <si>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</si>
  <si>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</si>
  <si>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</si>
  <si>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</si>
  <si>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</si>
  <si>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</si>
  <si>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</si>
  <si>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</si>
  <si>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</si>
  <si>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</si>
  <si>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</si>
  <si>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</si>
  <si>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</si>
  <si>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</si>
  <si>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</si>
  <si>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</si>
  <si>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</si>
  <si>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</si>
  <si>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</si>
  <si>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</si>
  <si>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</si>
  <si>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</si>
  <si>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</si>
  <si>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</si>
  <si>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</si>
  <si>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</si>
  <si>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</si>
  <si>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</si>
  <si>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</si>
  <si>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</si>
  <si>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</si>
  <si>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</si>
  <si>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</si>
  <si>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</si>
  <si>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</si>
  <si>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</si>
  <si>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</si>
  <si>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</si>
  <si>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</si>
  <si>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</si>
  <si>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</si>
  <si>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</si>
  <si>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</si>
  <si>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</si>
  <si>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</si>
  <si>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</si>
  <si>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</si>
  <si>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</si>
  <si>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</si>
  <si>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</si>
  <si>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</si>
  <si>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</si>
  <si>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</si>
  <si>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</si>
  <si>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</si>
  <si>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</si>
  <si>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</si>
  <si>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</si>
  <si>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</si>
  <si>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</si>
  <si>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</si>
  <si>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</si>
  <si>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</si>
  <si>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</si>
  <si>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</si>
  <si>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</si>
  <si>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</si>
  <si>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</si>
  <si>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</si>
  <si>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</si>
  <si>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</si>
  <si>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</si>
  <si>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</si>
  <si>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</si>
  <si>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</si>
  <si>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</si>
  <si>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</si>
  <si>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</si>
  <si>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</si>
  <si>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</si>
  <si>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</si>
  <si>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</si>
  <si>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</si>
  <si>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</si>
  <si>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</si>
  <si>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</si>
  <si>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</si>
  <si>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</si>
  <si>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</si>
  <si>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</si>
  <si>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</si>
  <si>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</si>
  <si>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</si>
  <si>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</si>
  <si>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</si>
  <si>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</si>
  <si>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</si>
  <si>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</si>
  <si>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</si>
  <si>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</si>
  <si>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</si>
  <si>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</si>
  <si>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</si>
  <si>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</si>
  <si>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</si>
  <si>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</si>
  <si>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</si>
  <si>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</si>
  <si>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</si>
  <si>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</si>
  <si>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</si>
  <si>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</si>
  <si>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</si>
  <si>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</si>
  <si>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</si>
  <si>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</si>
  <si>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</si>
  <si>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</si>
  <si>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</si>
  <si>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</si>
  <si>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</si>
  <si>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</si>
  <si>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</si>
  <si>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</si>
  <si>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</si>
  <si>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</si>
  <si>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</si>
  <si>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</si>
  <si>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</si>
  <si>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</si>
  <si>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</si>
  <si>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</si>
  <si>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</si>
  <si>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</si>
  <si>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</si>
  <si>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</si>
  <si>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</si>
  <si>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</si>
  <si>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</si>
  <si>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</si>
  <si>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</si>
  <si>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</si>
  <si>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</si>
  <si>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</si>
  <si>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</si>
  <si>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</si>
  <si>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</si>
  <si>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</si>
  <si>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</si>
  <si>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</si>
  <si>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</si>
  <si>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</si>
  <si>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</si>
  <si>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</si>
  <si>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</si>
  <si>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</si>
  <si>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</si>
  <si>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</si>
  <si>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</si>
  <si>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</si>
  <si>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</si>
  <si>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</si>
  <si>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</si>
  <si>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</si>
  <si>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</si>
  <si>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</si>
  <si>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</si>
  <si>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</si>
  <si>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</si>
  <si>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</si>
  <si>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</si>
  <si>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</si>
  <si>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</si>
  <si>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</si>
  <si>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</si>
  <si>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</si>
  <si>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</si>
  <si>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</si>
  <si>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</si>
  <si>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</si>
  <si>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</si>
  <si>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</si>
  <si>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</si>
  <si>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</si>
  <si>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</si>
  <si>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</si>
  <si>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</si>
  <si>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</si>
  <si>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</si>
  <si>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</si>
  <si>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</si>
  <si>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</si>
  <si>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</si>
  <si>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</si>
  <si>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</si>
  <si>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</si>
  <si>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</si>
  <si>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</si>
  <si>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</si>
  <si>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</si>
  <si>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</si>
  <si>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</si>
  <si>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</si>
  <si>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</si>
  <si>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</si>
  <si>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</si>
  <si>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</si>
  <si>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</si>
  <si>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</si>
  <si>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</si>
  <si>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</si>
  <si>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</si>
  <si>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</si>
  <si>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</si>
  <si>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</si>
  <si>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</si>
  <si>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</si>
  <si>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</si>
  <si>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</si>
  <si>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</si>
  <si>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</si>
  <si>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</si>
  <si>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</si>
  <si>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</si>
  <si>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</si>
  <si>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</si>
  <si>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</si>
  <si>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</si>
  <si>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</si>
  <si>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</si>
  <si>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</si>
  <si>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</si>
  <si>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</si>
  <si>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</si>
  <si>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</si>
  <si>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</si>
  <si>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</si>
  <si>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</si>
  <si>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</si>
  <si>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</si>
  <si>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</si>
  <si>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</si>
  <si>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</si>
  <si>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</si>
  <si>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</si>
  <si>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</si>
  <si>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</si>
  <si>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</si>
  <si>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</si>
  <si>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</si>
  <si>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</si>
  <si>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</si>
  <si>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</si>
  <si>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</si>
  <si>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</si>
  <si>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</si>
  <si>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</si>
  <si>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</si>
  <si>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</si>
  <si>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</si>
  <si>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</si>
  <si>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</si>
  <si>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</si>
  <si>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</si>
  <si>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</si>
  <si>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</si>
  <si>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</si>
  <si>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</si>
  <si>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</si>
  <si>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</si>
  <si>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</si>
  <si>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</si>
  <si>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</si>
  <si>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</si>
  <si>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</si>
  <si>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</si>
  <si>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</si>
  <si>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</si>
  <si>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</si>
  <si>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</si>
  <si>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</si>
  <si>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</si>
  <si>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</si>
  <si>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</si>
  <si>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</si>
  <si>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</si>
  <si>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</si>
  <si>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</si>
  <si>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</si>
  <si>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</si>
  <si>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</si>
  <si>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</si>
  <si>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</si>
  <si>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</si>
  <si>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</si>
  <si>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</si>
  <si>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</si>
  <si>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</si>
  <si>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</si>
  <si>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</si>
  <si>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</si>
  <si>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</si>
  <si>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</si>
  <si>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</si>
  <si>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</si>
  <si>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</si>
  <si>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</si>
  <si>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</si>
  <si>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</si>
  <si>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</si>
  <si>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</si>
  <si>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</si>
  <si>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</si>
  <si>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</si>
  <si>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</si>
  <si>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</si>
  <si>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</si>
  <si>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</si>
  <si>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</si>
  <si>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</si>
  <si>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</si>
  <si>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</si>
  <si>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</si>
  <si>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</si>
  <si>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</si>
  <si>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</si>
  <si>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</si>
  <si>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</si>
  <si>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</si>
  <si>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</si>
  <si>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</si>
  <si>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</si>
  <si>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</si>
  <si>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</si>
  <si>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</si>
  <si>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</si>
  <si>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</si>
  <si>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</si>
  <si>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</si>
  <si>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</si>
  <si>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</si>
  <si>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</si>
  <si>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</si>
  <si>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</si>
  <si>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</si>
  <si>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</si>
  <si>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</si>
  <si>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</si>
  <si>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</si>
  <si>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</si>
  <si>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</si>
  <si>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</si>
  <si>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</si>
  <si>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</si>
  <si>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</si>
  <si>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</si>
  <si>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</si>
  <si>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</si>
  <si>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</si>
  <si>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</si>
  <si>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</si>
  <si>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</si>
  <si>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</si>
  <si>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</si>
  <si>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</si>
  <si>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</si>
  <si>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</si>
  <si>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</si>
  <si>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</si>
  <si>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</si>
  <si>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</si>
  <si>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</si>
  <si>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</si>
  <si>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</si>
  <si>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</si>
  <si>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</si>
  <si>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</si>
  <si>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</si>
  <si>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</si>
  <si>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</si>
  <si>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</si>
  <si>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</si>
  <si>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</si>
  <si>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</si>
  <si>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</si>
  <si>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</si>
  <si>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</si>
  <si>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</si>
  <si>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</si>
  <si>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</si>
  <si>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</si>
  <si>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</si>
  <si>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</si>
  <si>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</si>
  <si>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</si>
  <si>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</si>
  <si>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</si>
  <si>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</si>
  <si>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</si>
  <si>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</si>
  <si>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</si>
  <si>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</si>
  <si>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</si>
  <si>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</si>
  <si>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</si>
  <si>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</si>
  <si>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</si>
  <si>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</si>
  <si>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</si>
  <si>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</si>
  <si>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</si>
  <si>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</si>
  <si>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</si>
  <si>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</si>
  <si>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</si>
  <si>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</si>
  <si>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</si>
  <si>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</si>
  <si>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</si>
  <si>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</si>
  <si>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</si>
  <si>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</si>
  <si>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</si>
  <si>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</si>
  <si>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</si>
  <si>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</si>
  <si>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</si>
  <si>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</si>
  <si>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</si>
  <si>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</si>
  <si>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</si>
  <si>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</si>
  <si>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</si>
  <si>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</si>
  <si>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</si>
  <si>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</si>
  <si>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</si>
  <si>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</si>
  <si>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</si>
  <si>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</si>
  <si>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</si>
  <si>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</si>
  <si>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</si>
  <si>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</si>
  <si>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</si>
  <si>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</si>
  <si>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</si>
  <si>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</si>
  <si>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</si>
  <si>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</si>
  <si>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</si>
  <si>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</si>
  <si>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</si>
  <si>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</si>
  <si>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</si>
  <si>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</si>
  <si>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</si>
  <si>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</si>
  <si>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</si>
  <si>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</si>
  <si>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</si>
  <si>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</si>
  <si>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</si>
  <si>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</si>
  <si>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</si>
  <si>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</si>
  <si>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</si>
  <si>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</si>
  <si>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</si>
  <si>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</si>
  <si>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</si>
  <si>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</si>
  <si>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</si>
  <si>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</si>
  <si>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</si>
  <si>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</si>
  <si>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</si>
  <si>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</si>
  <si>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</si>
  <si>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</si>
  <si>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</si>
  <si>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</si>
  <si>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</si>
  <si>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</si>
  <si>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</si>
  <si>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</si>
  <si>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</si>
  <si>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</si>
  <si>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</si>
  <si>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</si>
  <si>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</si>
  <si>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</si>
  <si>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</si>
  <si>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</si>
  <si>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</si>
  <si>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</si>
  <si>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</si>
  <si>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</si>
  <si>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</si>
  <si>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</si>
  <si>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</si>
  <si>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</si>
  <si>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</si>
  <si>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</si>
  <si>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</si>
  <si>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</si>
  <si>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</si>
  <si>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</si>
  <si>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</si>
  <si>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</si>
  <si>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</si>
  <si>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</si>
  <si>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</si>
  <si>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</si>
  <si>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</si>
  <si>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</si>
  <si>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</si>
  <si>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</si>
  <si>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</si>
  <si>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</si>
  <si>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</si>
  <si>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</si>
  <si>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</si>
  <si>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</si>
  <si>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</si>
  <si>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</si>
  <si>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</si>
  <si>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</si>
  <si>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</si>
  <si>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</si>
  <si>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</si>
  <si>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</si>
  <si>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</si>
  <si>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</si>
  <si>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</si>
  <si>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</si>
  <si>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</si>
  <si>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</si>
  <si>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</si>
  <si>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</si>
  <si>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</si>
  <si>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</si>
  <si>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</si>
  <si>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</si>
  <si>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</si>
  <si>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</si>
  <si>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</si>
  <si>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</si>
  <si>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</si>
  <si>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</si>
  <si>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</si>
  <si>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</si>
  <si>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</si>
  <si>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</si>
  <si>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</si>
  <si>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</si>
  <si>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</si>
  <si>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</si>
  <si>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</si>
  <si>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</si>
  <si>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</si>
  <si>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</si>
  <si>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</si>
  <si>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</si>
  <si>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</si>
  <si>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</si>
  <si>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</si>
  <si>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</si>
  <si>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</si>
  <si>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</si>
  <si>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</si>
  <si>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</si>
  <si>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</si>
  <si>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</si>
  <si>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</si>
  <si>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</si>
  <si>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</si>
  <si>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</si>
  <si>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</si>
  <si>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</si>
  <si>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</si>
  <si>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</si>
  <si>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</si>
  <si>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</si>
  <si>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</si>
  <si>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</si>
  <si>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</si>
  <si>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</si>
  <si>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</si>
  <si>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</si>
  <si>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</si>
  <si>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</si>
  <si>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</si>
  <si>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</si>
  <si>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</si>
  <si>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</si>
  <si>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</si>
  <si>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</si>
  <si>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</si>
  <si>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</si>
  <si>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</si>
  <si>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</si>
  <si>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</si>
  <si>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</si>
  <si>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</si>
  <si>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</si>
  <si>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</si>
  <si>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</si>
  <si>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</si>
  <si>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</si>
  <si>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</si>
  <si>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</si>
  <si>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</si>
  <si>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</si>
  <si>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</si>
  <si>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</si>
  <si>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</si>
  <si>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</si>
  <si>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</si>
  <si>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</si>
  <si>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</si>
  <si>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</si>
  <si>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</si>
  <si>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</si>
  <si>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</si>
  <si>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</si>
  <si>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</si>
  <si>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</si>
  <si>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</si>
  <si>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</si>
  <si>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</si>
  <si>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</si>
  <si>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</si>
  <si>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</si>
  <si>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</si>
  <si>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</si>
  <si>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</si>
  <si>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</si>
  <si>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</si>
  <si>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</si>
  <si>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</si>
  <si>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</si>
  <si>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</si>
  <si>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</si>
  <si>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</si>
  <si>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</si>
  <si>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</si>
  <si>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</si>
  <si>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</si>
  <si>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</si>
  <si>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</si>
  <si>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</si>
  <si>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</si>
  <si>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</si>
  <si>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</si>
  <si>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</si>
  <si>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</si>
  <si>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</si>
  <si>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</si>
  <si>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</si>
  <si>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</si>
  <si>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</si>
  <si>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</si>
  <si>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</si>
  <si>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</si>
  <si>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</si>
  <si>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</si>
  <si>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</si>
  <si>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</si>
  <si>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</si>
  <si>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</si>
  <si>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</si>
  <si>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</si>
  <si>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</si>
  <si>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</si>
  <si>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</si>
  <si>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</si>
  <si>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</si>
  <si>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</si>
  <si>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</si>
  <si>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</si>
  <si>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</si>
  <si>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</si>
  <si>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</si>
  <si>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</si>
  <si>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</si>
  <si>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</si>
  <si>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</si>
  <si>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</si>
  <si>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</si>
  <si>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</si>
  <si>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</si>
  <si>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</si>
  <si>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</si>
  <si>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</si>
  <si>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</si>
  <si>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</si>
  <si>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</si>
  <si>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</si>
  <si>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</si>
  <si>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</si>
  <si>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</si>
  <si>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</si>
  <si>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</si>
  <si>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</si>
  <si>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</si>
  <si>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</si>
  <si>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</si>
  <si>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</si>
  <si>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</si>
  <si>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</si>
  <si>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</si>
  <si>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</si>
  <si>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</si>
  <si>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</si>
  <si>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</si>
  <si>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</si>
  <si>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</si>
  <si>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</si>
  <si>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</si>
  <si>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</si>
  <si>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</si>
  <si>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</si>
  <si>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</si>
  <si>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</si>
  <si>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</si>
  <si>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</si>
  <si>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</si>
  <si>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</si>
  <si>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</si>
  <si>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</si>
  <si>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</si>
  <si>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</si>
  <si>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</si>
  <si>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</si>
  <si>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</si>
  <si>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</si>
  <si>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</si>
  <si>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</si>
  <si>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</si>
  <si>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</si>
  <si>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</si>
  <si>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</si>
  <si>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</si>
  <si>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</si>
  <si>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</si>
  <si>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</si>
  <si>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</si>
  <si>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</si>
  <si>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</si>
  <si>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</si>
  <si>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</si>
  <si>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</si>
  <si>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</si>
  <si>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</si>
  <si>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</si>
  <si>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</si>
  <si>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</si>
  <si>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</si>
  <si>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</si>
  <si>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</si>
  <si>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</si>
  <si>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</si>
  <si>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</si>
  <si>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</si>
  <si>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</si>
  <si>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</si>
  <si>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</si>
  <si>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</si>
  <si>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</si>
  <si>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</si>
  <si>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</si>
  <si>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</si>
  <si>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</si>
  <si>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</si>
  <si>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</si>
  <si>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</si>
  <si>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</si>
  <si>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</si>
  <si>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</si>
  <si>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</si>
  <si>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</si>
  <si>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</si>
  <si>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</si>
  <si>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</si>
  <si>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</si>
  <si>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</si>
  <si>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</si>
  <si>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</si>
  <si>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</si>
  <si>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</si>
  <si>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</si>
  <si>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</si>
  <si>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</si>
  <si>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</si>
  <si>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</si>
  <si>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</si>
  <si>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</si>
  <si>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</si>
  <si>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</si>
  <si>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</si>
  <si>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</si>
  <si>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</si>
  <si>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</si>
  <si>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</si>
  <si>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</si>
  <si>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</si>
  <si>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</si>
  <si>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</si>
  <si>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</si>
  <si>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</si>
  <si>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</si>
  <si>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</si>
  <si>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</si>
  <si>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</si>
  <si>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</si>
  <si>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</si>
  <si>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</si>
  <si>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</si>
  <si>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</si>
  <si>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</si>
  <si>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</si>
  <si>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</si>
  <si>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</si>
  <si>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</si>
  <si>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</si>
  <si>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</si>
  <si>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</si>
  <si>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</si>
  <si>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</si>
  <si>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</si>
  <si>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</si>
  <si>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</si>
  <si>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</si>
  <si>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</si>
  <si>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</si>
  <si>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</si>
  <si>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</si>
  <si>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</si>
  <si>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</si>
  <si>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</si>
  <si>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</si>
  <si>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</si>
  <si>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</si>
  <si>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</si>
  <si>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</si>
  <si>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</si>
  <si>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</si>
  <si>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</si>
  <si>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</si>
  <si>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</si>
  <si>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</si>
  <si>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</si>
  <si>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</si>
  <si>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</si>
  <si>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</si>
  <si>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</si>
  <si>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</si>
  <si>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</si>
  <si>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</si>
  <si>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</si>
  <si>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</si>
  <si>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</si>
  <si>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</si>
  <si>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</si>
  <si>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</si>
  <si>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</si>
  <si>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</si>
  <si>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</si>
  <si>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</si>
  <si>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</si>
  <si>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</si>
  <si>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</si>
  <si>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</si>
  <si>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</si>
  <si>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</si>
  <si>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</si>
  <si>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</si>
  <si>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</si>
  <si>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</si>
  <si>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</si>
  <si>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</si>
  <si>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</si>
  <si>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</si>
  <si>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</si>
  <si>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</si>
  <si>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</si>
  <si>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</si>
  <si>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</si>
  <si>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</si>
  <si>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</si>
  <si>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</si>
  <si>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</si>
  <si>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</si>
  <si>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</si>
  <si>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</si>
  <si>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</si>
  <si>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</si>
  <si>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</si>
  <si>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</si>
  <si>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</si>
  <si>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</si>
  <si>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</si>
  <si>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</si>
  <si>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</si>
  <si>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</si>
  <si>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</si>
  <si>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</si>
  <si>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</si>
  <si>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</si>
  <si>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</si>
  <si>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</si>
  <si>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</si>
  <si>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</si>
  <si>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</si>
  <si>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</si>
  <si>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</si>
  <si>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</si>
  <si>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</si>
  <si>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</si>
  <si>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</si>
  <si>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</si>
  <si>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</si>
  <si>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</si>
  <si>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</si>
  <si>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</si>
  <si>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</si>
  <si>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</si>
  <si>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</si>
  <si>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</si>
  <si>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</si>
  <si>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</si>
  <si>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</si>
  <si>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</si>
  <si>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</si>
  <si>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</si>
  <si>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</si>
  <si>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</si>
  <si>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</si>
  <si>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</si>
  <si>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</si>
  <si>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</si>
  <si>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</si>
  <si>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</si>
  <si>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</si>
  <si>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</si>
  <si>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</si>
  <si>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</si>
  <si>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</si>
  <si>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</si>
  <si>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</si>
  <si>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</si>
  <si>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</si>
  <si>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</si>
  <si>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</si>
  <si>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</si>
  <si>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</si>
  <si>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</si>
  <si>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</si>
  <si>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</si>
  <si>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</si>
  <si>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</si>
  <si>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</si>
  <si>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</si>
  <si>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</si>
  <si>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</si>
  <si>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</si>
  <si>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</si>
  <si>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</si>
  <si>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</si>
  <si>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</si>
  <si>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</si>
  <si>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</si>
  <si>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</si>
  <si>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</si>
  <si>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</si>
  <si>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</si>
  <si>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</si>
  <si>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</si>
  <si>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</si>
  <si>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</si>
  <si>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</si>
  <si>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</si>
  <si>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</si>
  <si>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</si>
  <si>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</si>
  <si>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</si>
  <si>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</si>
  <si>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</si>
  <si>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</si>
  <si>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</si>
  <si>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</si>
  <si>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</si>
  <si>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</si>
  <si>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</si>
  <si>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</si>
  <si>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</si>
  <si>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</si>
  <si>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</si>
  <si>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</si>
  <si>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</si>
  <si>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</si>
  <si>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</si>
  <si>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</si>
  <si>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</si>
  <si>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</si>
  <si>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</si>
  <si>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</si>
  <si>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</si>
  <si>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</si>
  <si>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</si>
  <si>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</si>
  <si>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</si>
  <si>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</si>
  <si>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</si>
  <si>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</si>
  <si>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</si>
  <si>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</si>
  <si>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</si>
  <si>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</si>
  <si>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</si>
  <si>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</si>
  <si>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</si>
  <si>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</si>
  <si>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</si>
  <si>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</si>
  <si>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</si>
  <si>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</si>
  <si>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</si>
  <si>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</si>
  <si>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</si>
  <si>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</si>
  <si>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</si>
  <si>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</si>
  <si>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</si>
  <si>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</si>
  <si>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</si>
  <si>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</si>
  <si>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</si>
  <si>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</si>
  <si>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</si>
  <si>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</si>
  <si>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</si>
  <si>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</si>
  <si>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</si>
  <si>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</si>
  <si>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</si>
  <si>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</si>
  <si>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</si>
  <si>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</si>
  <si>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</si>
  <si>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</si>
  <si>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</si>
  <si>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</si>
  <si>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</si>
  <si>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</si>
  <si>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</si>
  <si>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</si>
  <si>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</si>
  <si>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</si>
  <si>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</si>
  <si>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</si>
  <si>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</si>
  <si>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</si>
  <si>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</si>
  <si>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</si>
  <si>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</si>
  <si>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</si>
  <si>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</si>
  <si>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</si>
  <si>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</si>
  <si>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</si>
  <si>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</si>
  <si>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</si>
  <si>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</si>
  <si>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</si>
  <si>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</si>
  <si>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</si>
  <si>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</si>
  <si>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</si>
  <si>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</si>
  <si>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</si>
  <si>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</si>
  <si>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</si>
  <si>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</si>
  <si>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</si>
  <si>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</si>
  <si>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</si>
  <si>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</si>
  <si>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</si>
  <si>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</si>
  <si>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</si>
  <si>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</si>
  <si>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</si>
  <si>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</si>
  <si>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</si>
  <si>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</si>
  <si>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</si>
  <si>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</si>
  <si>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</si>
  <si>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</si>
  <si>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</si>
  <si>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</si>
  <si>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</si>
  <si>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</si>
  <si>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</si>
  <si>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</si>
  <si>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</si>
  <si>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</si>
  <si>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</si>
  <si>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</si>
  <si>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</si>
  <si>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</si>
  <si>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</si>
  <si>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</si>
  <si>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</si>
  <si>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</si>
  <si>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</si>
  <si>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</si>
  <si>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</si>
  <si>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</si>
  <si>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</si>
  <si>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</si>
  <si>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</si>
  <si>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</si>
  <si>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</si>
  <si>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</si>
  <si>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</si>
  <si>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</si>
  <si>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</si>
  <si>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</si>
  <si>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</si>
  <si>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</si>
  <si>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</si>
  <si>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</si>
  <si>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</si>
  <si>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</si>
  <si>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</si>
  <si>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</si>
  <si>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</si>
  <si>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</si>
  <si>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</si>
  <si>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</si>
  <si>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</si>
  <si>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</si>
  <si>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</si>
  <si>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</si>
  <si>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</si>
  <si>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</si>
  <si>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</si>
  <si>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</si>
  <si>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</si>
  <si>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</si>
  <si>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</si>
  <si>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</si>
  <si>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</si>
  <si>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</si>
  <si>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</si>
  <si>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</si>
  <si>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</si>
  <si>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</si>
  <si>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</si>
  <si>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</si>
  <si>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</si>
  <si>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</si>
  <si>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</si>
  <si>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</si>
  <si>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</si>
  <si>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</si>
  <si>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</si>
  <si>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</si>
  <si>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</si>
  <si>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</si>
  <si>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</si>
  <si>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</si>
  <si>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</si>
  <si>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</si>
  <si>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</si>
  <si>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</si>
  <si>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</si>
  <si>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</si>
  <si>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</si>
  <si>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</si>
  <si>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</si>
  <si>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</si>
  <si>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</si>
  <si>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</si>
  <si>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</si>
  <si>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</si>
  <si>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</si>
  <si>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</si>
  <si>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</si>
  <si>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</si>
  <si>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</si>
  <si>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</si>
  <si>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</si>
  <si>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</si>
  <si>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</si>
  <si>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</si>
  <si>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</si>
  <si>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</si>
  <si>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</si>
  <si>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</si>
  <si>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</si>
  <si>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</si>
  <si>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</si>
  <si>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</si>
  <si>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</si>
  <si>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</si>
  <si>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</si>
  <si>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</si>
  <si>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</si>
  <si>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</si>
  <si>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</si>
  <si>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</si>
  <si>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</si>
  <si>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</si>
  <si>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</si>
  <si>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</si>
  <si>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</si>
  <si>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</si>
  <si>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</si>
  <si>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</si>
  <si>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</si>
  <si>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</si>
  <si>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</si>
  <si>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</si>
  <si>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</si>
  <si>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</si>
  <si>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</si>
  <si>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</si>
  <si>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</si>
  <si>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</si>
  <si>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</si>
  <si>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</si>
  <si>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</si>
  <si>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</si>
  <si>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</si>
  <si>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</si>
  <si>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</si>
  <si>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</si>
  <si>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</si>
  <si>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</si>
  <si>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</si>
  <si>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</si>
  <si>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</si>
  <si>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</si>
  <si>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</si>
  <si>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</si>
  <si>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</si>
  <si>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</si>
  <si>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</si>
  <si>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</si>
  <si>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</si>
  <si>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</si>
  <si>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</si>
  <si>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</si>
  <si>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</si>
  <si>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</si>
  <si>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</si>
  <si>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</si>
  <si>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</si>
  <si>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</si>
  <si>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</si>
  <si>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</si>
  <si>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</si>
  <si>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</si>
  <si>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</si>
  <si>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</si>
  <si>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</si>
  <si>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</si>
  <si>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</si>
  <si>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</si>
  <si>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</si>
  <si>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</si>
  <si>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</si>
  <si>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</si>
  <si>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</si>
  <si>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</si>
  <si>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</si>
  <si>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</si>
  <si>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</si>
  <si>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</si>
  <si>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</si>
  <si>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</si>
  <si>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</si>
  <si>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</si>
  <si>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</si>
  <si>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</si>
  <si>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</si>
  <si>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</si>
  <si>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</si>
  <si>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</si>
  <si>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</si>
  <si>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</si>
  <si>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</si>
  <si>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</si>
  <si>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</si>
  <si>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</si>
  <si>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</si>
  <si>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</si>
  <si>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</si>
  <si>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</si>
  <si>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</si>
  <si>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</si>
  <si>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</si>
  <si>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</si>
  <si>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</si>
  <si>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</si>
  <si>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</si>
  <si>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</si>
  <si>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</si>
  <si>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</si>
  <si>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</si>
  <si>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</si>
  <si>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</si>
  <si>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</si>
  <si>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</si>
  <si>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</si>
  <si>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</si>
  <si>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</si>
  <si>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</si>
  <si>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</si>
  <si>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</si>
  <si>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</si>
  <si>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</si>
  <si>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</si>
  <si>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</si>
  <si>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</si>
  <si>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</si>
  <si>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</si>
  <si>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</si>
  <si>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</si>
  <si>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</si>
  <si>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</si>
  <si>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</si>
  <si>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</si>
  <si>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</si>
  <si>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</si>
  <si>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</si>
  <si>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</si>
  <si>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</si>
  <si>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</si>
  <si>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</si>
  <si>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</si>
  <si>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</si>
  <si>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</si>
  <si>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</si>
  <si>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</si>
  <si>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</si>
  <si>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</si>
  <si>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</si>
  <si>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</si>
  <si>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</si>
  <si>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</si>
  <si>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</si>
  <si>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</si>
  <si>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</si>
  <si>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</si>
  <si>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</si>
  <si>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</si>
  <si>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</si>
  <si>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</si>
  <si>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</si>
  <si>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</si>
  <si>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</si>
  <si>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</si>
  <si>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</si>
  <si>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</si>
  <si>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</si>
  <si>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</si>
  <si>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</si>
  <si>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</si>
  <si>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</si>
  <si>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</si>
  <si>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</si>
  <si>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</si>
  <si>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</si>
  <si>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</si>
  <si>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</si>
  <si>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</si>
  <si>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</si>
  <si>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</si>
  <si>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</si>
  <si>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</si>
  <si>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</si>
  <si>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</si>
  <si>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</si>
  <si>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</si>
  <si>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</si>
  <si>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</si>
  <si>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</si>
  <si>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</si>
  <si>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</si>
  <si>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</si>
  <si>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</si>
  <si>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</si>
  <si>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</si>
  <si>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</si>
  <si>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</si>
  <si>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</si>
  <si>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</si>
  <si>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</si>
  <si>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</si>
  <si>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</si>
  <si>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</si>
  <si>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</si>
  <si>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</si>
  <si>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</si>
  <si>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</si>
  <si>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</si>
  <si>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</si>
  <si>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</si>
  <si>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</si>
  <si>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</si>
  <si>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</si>
  <si>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</si>
  <si>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</si>
  <si>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</si>
  <si>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</si>
  <si>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</si>
  <si>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</si>
  <si>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</si>
  <si>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</si>
  <si>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</si>
  <si>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</si>
  <si>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</si>
  <si>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</si>
  <si>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</si>
  <si>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</si>
  <si>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</si>
  <si>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</si>
  <si>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</si>
  <si>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</si>
  <si>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</si>
  <si>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</si>
  <si>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</si>
  <si>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</si>
  <si>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</si>
  <si>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</si>
  <si>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</si>
  <si>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</si>
  <si>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</si>
  <si>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</si>
  <si>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</si>
  <si>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</si>
  <si>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</si>
  <si>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</si>
  <si>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</si>
  <si>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</si>
  <si>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</si>
  <si>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</si>
  <si>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</si>
  <si>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</si>
  <si>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</si>
  <si>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</si>
  <si>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</si>
  <si>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</si>
  <si>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</si>
  <si>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</si>
  <si>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</si>
  <si>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</si>
  <si>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</si>
  <si>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</si>
  <si>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</si>
  <si>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</si>
  <si>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</si>
  <si>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</si>
  <si>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</si>
  <si>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</si>
  <si>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</si>
  <si>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</si>
  <si>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</si>
  <si>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</si>
  <si>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</si>
  <si>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</si>
  <si>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</si>
  <si>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</si>
  <si>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</si>
  <si>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</si>
  <si>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</si>
  <si>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</si>
  <si>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</si>
  <si>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</si>
  <si>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</si>
  <si>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</si>
  <si>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</si>
  <si>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</si>
  <si>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</si>
  <si>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</si>
  <si>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</si>
  <si>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</si>
  <si>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</si>
  <si>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</si>
  <si>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</si>
  <si>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</si>
  <si>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</si>
  <si>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</si>
  <si>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</si>
  <si>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</si>
  <si>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</si>
  <si>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</si>
  <si>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</si>
  <si>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</si>
  <si>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</si>
  <si>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</si>
  <si>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</si>
  <si>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</si>
  <si>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</si>
  <si>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</si>
  <si>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</si>
  <si>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</si>
  <si>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</si>
  <si>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</si>
  <si>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</si>
  <si>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</si>
  <si>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</si>
  <si>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</si>
  <si>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</si>
  <si>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</si>
  <si>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</si>
  <si>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</si>
  <si>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</si>
  <si>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</si>
  <si>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</si>
  <si>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</si>
  <si>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</si>
  <si>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</si>
  <si>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</si>
  <si>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</si>
  <si>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</si>
  <si>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</si>
  <si>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</si>
  <si>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</si>
  <si>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</si>
  <si>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</si>
  <si>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</si>
  <si>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</si>
  <si>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</si>
  <si>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</si>
  <si>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</si>
  <si>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</si>
  <si>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</si>
  <si>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</si>
  <si>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</si>
  <si>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</si>
  <si>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</si>
  <si>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</si>
  <si>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</si>
  <si>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</si>
  <si>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</si>
  <si>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</si>
  <si>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</si>
  <si>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</si>
  <si>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</si>
  <si>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</si>
  <si>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</si>
  <si>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</si>
  <si>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</si>
  <si>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</si>
  <si>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</si>
  <si>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</si>
  <si>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</si>
  <si>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</si>
  <si>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</si>
  <si>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</si>
  <si>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</si>
  <si>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</si>
  <si>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</si>
  <si>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</si>
  <si>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</si>
  <si>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</si>
  <si>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</si>
  <si>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</si>
  <si>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</si>
  <si>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</si>
  <si>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</si>
  <si>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</si>
  <si>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</si>
  <si>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</si>
  <si>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</si>
  <si>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</si>
  <si>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</si>
  <si>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</si>
  <si>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</si>
  <si>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</si>
  <si>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</si>
  <si>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</si>
  <si>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</si>
  <si>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</si>
  <si>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</si>
  <si>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</si>
  <si>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</si>
  <si>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</si>
  <si>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</si>
  <si>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</si>
  <si>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</si>
  <si>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</si>
  <si>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</si>
  <si>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</si>
  <si>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</si>
  <si>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</si>
  <si>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</si>
  <si>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</si>
  <si>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</si>
  <si>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</si>
  <si>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</si>
  <si>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</si>
  <si>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</si>
  <si>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</si>
  <si>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</si>
  <si>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</si>
  <si>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</si>
  <si>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</si>
  <si>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</si>
  <si>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</si>
  <si>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</si>
  <si>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</si>
  <si>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</si>
  <si>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</si>
  <si>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</si>
  <si>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</si>
  <si>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</si>
  <si>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</si>
  <si>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</si>
  <si>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</si>
  <si>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</si>
  <si>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</si>
  <si>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</si>
  <si>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</si>
  <si>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</si>
  <si>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</si>
  <si>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</si>
  <si>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</si>
  <si>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</si>
  <si>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</si>
  <si>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</si>
  <si>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</si>
  <si>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</si>
  <si>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</si>
  <si>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</si>
  <si>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</si>
  <si>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</si>
  <si>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</si>
  <si>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</si>
  <si>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</si>
  <si>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</si>
  <si>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</si>
  <si>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</si>
  <si>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</si>
  <si>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</si>
  <si>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</si>
  <si>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</si>
  <si>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</si>
  <si>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</si>
  <si>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</si>
  <si>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</si>
  <si>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</si>
  <si>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</si>
  <si>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</si>
  <si>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</si>
  <si>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</si>
  <si>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</si>
  <si>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</si>
  <si>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</si>
  <si>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</si>
  <si>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</si>
  <si>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</si>
  <si>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</si>
  <si>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</si>
  <si>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</si>
  <si>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</si>
  <si>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</si>
  <si>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</si>
  <si>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</si>
  <si>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</si>
  <si>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</si>
  <si>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</si>
  <si>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</si>
  <si>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</si>
  <si>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</si>
  <si>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</si>
  <si>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</si>
  <si>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</si>
  <si>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</si>
  <si>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</si>
  <si>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</si>
  <si>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</si>
  <si>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</si>
  <si>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</si>
  <si>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</si>
  <si>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</si>
  <si>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</si>
  <si>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</si>
  <si>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</si>
  <si>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</si>
  <si>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</si>
  <si>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</si>
  <si>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</si>
  <si>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</si>
  <si>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</si>
  <si>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</si>
  <si>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</si>
  <si>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</si>
  <si>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</si>
  <si>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</si>
  <si>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</si>
  <si>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</si>
  <si>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</si>
  <si>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</si>
  <si>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</si>
  <si>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</si>
  <si>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</si>
  <si>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</si>
  <si>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</si>
  <si>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</si>
  <si>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</si>
  <si>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</si>
  <si>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</si>
  <si>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</si>
  <si>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</si>
  <si>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</si>
  <si>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</si>
  <si>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</si>
  <si>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</si>
  <si>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</si>
  <si>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</si>
  <si>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</si>
  <si>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</si>
  <si>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</si>
  <si>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</si>
  <si>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</si>
  <si>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</si>
  <si>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</si>
  <si>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</si>
  <si>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</si>
  <si>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</si>
  <si>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</si>
  <si>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</si>
  <si>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</si>
  <si>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</si>
  <si>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</si>
  <si>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</si>
  <si>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</si>
  <si>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</si>
  <si>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</si>
  <si>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</si>
  <si>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</si>
  <si>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</si>
  <si>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</si>
  <si>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</si>
  <si>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</si>
  <si>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</si>
  <si>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</si>
  <si>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</si>
  <si>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</si>
  <si>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</si>
  <si>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</si>
  <si>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</si>
  <si>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</si>
  <si>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</si>
  <si>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</si>
  <si>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</si>
  <si>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</si>
  <si>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</si>
  <si>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</si>
  <si>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</si>
  <si>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</si>
  <si>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</si>
  <si>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</si>
  <si>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</si>
  <si>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</si>
  <si>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</si>
  <si>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</si>
  <si>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</si>
  <si>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</si>
  <si>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</si>
  <si>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</si>
  <si>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</si>
  <si>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</si>
  <si>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</si>
  <si>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</si>
  <si>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</si>
  <si>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</si>
  <si>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</si>
  <si>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</si>
  <si>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</si>
  <si>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</si>
  <si>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</si>
  <si>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</si>
  <si>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</si>
  <si>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</si>
  <si>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</si>
  <si>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</si>
  <si>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</si>
  <si>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</si>
  <si>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</si>
  <si>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</si>
  <si>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</si>
  <si>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</si>
  <si>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</si>
  <si>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</si>
  <si>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</si>
  <si>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</si>
  <si>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</si>
  <si>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</si>
  <si>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</si>
  <si>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</si>
  <si>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</si>
  <si>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</si>
  <si>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</si>
  <si>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</si>
  <si>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</si>
  <si>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</si>
  <si>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</si>
  <si>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</si>
  <si>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</si>
  <si>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</si>
  <si>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</si>
  <si>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</si>
  <si>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</si>
  <si>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</si>
  <si>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</si>
  <si>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</si>
  <si>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</si>
  <si>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</si>
  <si>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</si>
  <si>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</si>
  <si>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</si>
  <si>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</si>
  <si>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</si>
  <si>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</si>
  <si>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</si>
  <si>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</si>
  <si>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</si>
  <si>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</si>
  <si>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</si>
  <si>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</si>
  <si>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</si>
  <si>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</si>
  <si>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</si>
  <si>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</si>
  <si>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</si>
  <si>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</si>
  <si>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</si>
  <si>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</si>
  <si>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</si>
  <si>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</si>
  <si>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</si>
  <si>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</si>
  <si>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</si>
  <si>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</si>
  <si>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</si>
  <si>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</si>
  <si>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</si>
  <si>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</si>
  <si>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</si>
  <si>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</si>
  <si>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</si>
  <si>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</si>
  <si>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</si>
  <si>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</si>
  <si>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</si>
  <si>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</si>
  <si>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</si>
  <si>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</si>
  <si>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</si>
  <si>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</si>
  <si>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</si>
  <si>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</si>
  <si>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</si>
  <si>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</si>
  <si>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</si>
  <si>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</si>
  <si>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</si>
  <si>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</si>
  <si>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</si>
  <si>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</si>
  <si>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</si>
  <si>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</si>
  <si>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</si>
  <si>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</si>
  <si>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</si>
  <si>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</si>
  <si>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</si>
  <si>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</si>
  <si>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</si>
  <si>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</si>
  <si>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</si>
  <si>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</si>
  <si>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</si>
  <si>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</si>
  <si>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</si>
  <si>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</si>
  <si>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</si>
  <si>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</si>
  <si>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</si>
  <si>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</si>
  <si>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</si>
  <si>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</si>
  <si>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</si>
  <si>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</si>
  <si>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</si>
  <si>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</si>
  <si>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</si>
  <si>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</si>
  <si>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</si>
  <si>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</si>
  <si>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</si>
  <si>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</si>
  <si>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</si>
  <si>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</si>
  <si>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</si>
  <si>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</si>
  <si>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</si>
  <si>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</si>
  <si>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</si>
  <si>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</si>
  <si>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</si>
  <si>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</si>
  <si>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</si>
  <si>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</si>
  <si>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</si>
  <si>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</si>
  <si>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</si>
  <si>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</si>
  <si>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</si>
  <si>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</si>
  <si>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</si>
  <si>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</si>
  <si>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</si>
  <si>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</si>
  <si>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</si>
  <si>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</si>
  <si>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</si>
  <si>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</si>
  <si>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</si>
  <si>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</si>
  <si>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</si>
  <si>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</si>
  <si>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</si>
  <si>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</si>
  <si>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</si>
  <si>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</si>
  <si>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</si>
  <si>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</si>
  <si>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</si>
  <si>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</si>
  <si>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</si>
  <si>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</si>
  <si>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</si>
  <si>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</si>
  <si>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</si>
  <si>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</si>
  <si>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</si>
  <si>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</si>
  <si>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</si>
  <si>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</si>
  <si>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</si>
  <si>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</si>
  <si>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</si>
  <si>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</si>
  <si>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</si>
  <si>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</si>
  <si>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</si>
  <si>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</si>
  <si>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</si>
  <si>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</si>
  <si>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</si>
  <si>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</si>
  <si>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</si>
  <si>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</si>
  <si>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</si>
  <si>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</si>
  <si>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</si>
  <si>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</si>
  <si>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</si>
  <si>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</si>
  <si>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</si>
  <si>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</si>
  <si>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</si>
  <si>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</si>
  <si>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</si>
  <si>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</si>
  <si>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</si>
  <si>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</si>
  <si>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</si>
  <si>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</si>
  <si>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</si>
  <si>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</si>
  <si>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</si>
  <si>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</si>
  <si>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</si>
  <si>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</si>
  <si>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</si>
  <si>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</si>
  <si>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</si>
  <si>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</si>
  <si>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</si>
  <si>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</si>
  <si>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</si>
  <si>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</si>
  <si>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</si>
  <si>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</si>
  <si>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</si>
  <si>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</si>
  <si>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</si>
  <si>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</si>
  <si>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</si>
  <si>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</si>
  <si>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</si>
  <si>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</si>
  <si>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</si>
  <si>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</si>
  <si>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</si>
  <si>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</si>
  <si>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</si>
  <si>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</si>
  <si>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</si>
  <si>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</si>
  <si>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</si>
  <si>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</si>
  <si>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</si>
  <si>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</si>
  <si>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</si>
  <si>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</si>
  <si>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</si>
  <si>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</si>
  <si>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</si>
  <si>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</si>
  <si>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</si>
  <si>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</si>
  <si>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</si>
  <si>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</si>
  <si>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</si>
  <si>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</si>
  <si>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</si>
  <si>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</si>
  <si>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</si>
  <si>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</si>
  <si>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</si>
  <si>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</si>
  <si>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</si>
  <si>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</si>
  <si>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</si>
  <si>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</si>
  <si>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</si>
  <si>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</si>
  <si>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</si>
  <si>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</si>
  <si>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</si>
  <si>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</si>
  <si>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</si>
  <si>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</si>
  <si>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</si>
  <si>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</si>
  <si>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</si>
  <si>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</si>
  <si>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</si>
  <si>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</si>
  <si>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</si>
  <si>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</si>
  <si>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</si>
  <si>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</si>
  <si>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</si>
  <si>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</si>
  <si>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</si>
  <si>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</si>
  <si>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</si>
  <si>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</si>
  <si>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</si>
  <si>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</si>
  <si>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</si>
  <si>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</si>
  <si>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</si>
  <si>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</si>
  <si>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</si>
  <si>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</si>
  <si>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</si>
  <si>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</si>
  <si>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</si>
  <si>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</si>
  <si>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</si>
  <si>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</si>
  <si>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</si>
  <si>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</si>
  <si>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</si>
  <si>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</si>
  <si>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</si>
  <si>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</si>
  <si>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</si>
  <si>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</si>
  <si>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</si>
  <si>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</si>
  <si>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</si>
  <si>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</si>
  <si>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</si>
  <si>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</si>
  <si>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</si>
  <si>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</si>
  <si>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</si>
  <si>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</si>
  <si>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</si>
  <si>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</si>
  <si>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</si>
  <si>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</si>
  <si>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</si>
  <si>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</si>
  <si>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</si>
  <si>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</si>
  <si>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</si>
  <si>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</si>
  <si>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</si>
  <si>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</si>
  <si>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</si>
  <si>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</si>
  <si>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</si>
  <si>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</si>
  <si>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</si>
  <si>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</si>
  <si>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</si>
  <si>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</si>
  <si>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</si>
  <si>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</si>
  <si>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</si>
  <si>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</si>
  <si>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</si>
  <si>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</si>
  <si>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</si>
  <si>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</si>
  <si>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</si>
  <si>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</si>
  <si>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</si>
  <si>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</si>
  <si>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</si>
  <si>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</si>
  <si>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</si>
  <si>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</si>
  <si>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</si>
  <si>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</si>
  <si>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</si>
  <si>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</si>
  <si>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</si>
  <si>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</si>
  <si>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</si>
  <si>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</si>
  <si>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</si>
  <si>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</si>
  <si>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</si>
  <si>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</si>
  <si>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</si>
  <si>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</si>
  <si>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</si>
  <si>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</si>
  <si>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</si>
  <si>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</si>
  <si>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</si>
  <si>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</si>
  <si>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</si>
  <si>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</si>
  <si>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</si>
  <si>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</si>
  <si>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</si>
  <si>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</si>
  <si>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</si>
  <si>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</si>
  <si>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</si>
  <si>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</si>
  <si>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</si>
  <si>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</si>
  <si>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</si>
  <si>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</si>
  <si>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</si>
  <si>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</si>
  <si>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</si>
  <si>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</si>
  <si>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</si>
  <si>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</si>
  <si>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</si>
  <si>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</si>
  <si>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</si>
  <si>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</si>
  <si>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</si>
  <si>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</si>
  <si>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</si>
  <si>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</si>
  <si>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</si>
  <si>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</si>
  <si>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</si>
  <si>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</si>
  <si>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</si>
  <si>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</si>
  <si>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</si>
  <si>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</si>
  <si>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</si>
  <si>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</si>
  <si>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</si>
  <si>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</si>
  <si>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</si>
  <si>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</si>
  <si>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</si>
  <si>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</si>
  <si>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</si>
  <si>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</si>
  <si>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</si>
  <si>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</si>
  <si>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</si>
  <si>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</si>
  <si>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</si>
  <si>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</si>
  <si>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</si>
  <si>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</si>
  <si>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</si>
  <si>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</si>
  <si>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</si>
  <si>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</si>
  <si>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</si>
  <si>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</si>
  <si>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</si>
  <si>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</si>
  <si>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</si>
  <si>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</si>
  <si>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</si>
  <si>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</si>
  <si>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</si>
  <si>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</si>
  <si>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</si>
  <si>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</si>
  <si>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</si>
  <si>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</si>
  <si>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</si>
  <si>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</si>
  <si>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</si>
  <si>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</si>
  <si>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</si>
  <si>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</si>
  <si>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</si>
  <si>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</si>
  <si>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</si>
  <si>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</si>
  <si>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</si>
  <si>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</si>
  <si>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</si>
  <si>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</si>
  <si>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</si>
  <si>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</si>
  <si>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</si>
  <si>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</si>
  <si>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</si>
  <si>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</si>
  <si>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</si>
  <si>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</si>
  <si>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</si>
  <si>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</si>
  <si>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</si>
  <si>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</si>
  <si>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</si>
  <si>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</si>
  <si>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</si>
  <si>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</si>
  <si>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</si>
  <si>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</si>
  <si>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</si>
  <si>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</si>
  <si>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</si>
  <si>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</si>
  <si>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</si>
  <si>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</si>
  <si>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</si>
  <si>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</si>
  <si>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</si>
  <si>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</si>
  <si>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</si>
  <si>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</si>
  <si>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</si>
  <si>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</si>
  <si>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</si>
  <si>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</si>
  <si>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</si>
  <si>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</si>
  <si>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</si>
  <si>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</si>
  <si>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</si>
  <si>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</si>
  <si>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</si>
  <si>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</si>
  <si>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</si>
  <si>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</si>
  <si>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</si>
  <si>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</si>
  <si>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</si>
  <si>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</si>
  <si>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</si>
  <si>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</si>
  <si>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</si>
  <si>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</si>
  <si>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</si>
  <si>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</si>
  <si>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</si>
  <si>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</si>
  <si>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</si>
  <si>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</si>
  <si>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</si>
  <si>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</si>
  <si>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</si>
  <si>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</si>
  <si>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</si>
  <si>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</si>
  <si>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</si>
  <si>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</si>
  <si>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</si>
  <si>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</si>
  <si>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</si>
  <si>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</si>
  <si>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</si>
  <si>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</si>
  <si>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</si>
  <si>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</si>
  <si>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</si>
  <si>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</si>
  <si>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</si>
  <si>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</si>
  <si>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</si>
  <si>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</si>
  <si>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</si>
  <si>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</si>
  <si>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</si>
  <si>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</si>
  <si>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</si>
  <si>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</si>
  <si>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</si>
  <si>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</si>
  <si>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</si>
  <si>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</si>
  <si>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</si>
  <si>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</si>
  <si>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</si>
  <si>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</si>
  <si>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</si>
  <si>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</si>
  <si>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</si>
  <si>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</si>
  <si>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</si>
  <si>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</si>
  <si>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</si>
  <si>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</si>
  <si>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</si>
  <si>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</si>
  <si>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</si>
  <si>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</si>
  <si>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</si>
  <si>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</si>
  <si>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</si>
  <si>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</si>
  <si>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</si>
  <si>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</si>
  <si>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</si>
  <si>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</si>
  <si>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</si>
  <si>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</si>
  <si>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</si>
  <si>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</si>
  <si>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</si>
  <si>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</si>
  <si>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</si>
  <si>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</si>
  <si>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</si>
  <si>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</si>
  <si>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</si>
  <si>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</si>
  <si>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</si>
  <si>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</si>
  <si>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</si>
  <si>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</si>
  <si>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</si>
  <si>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</si>
  <si>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</si>
  <si>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</si>
  <si>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</si>
  <si>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</si>
  <si>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</si>
  <si>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</si>
  <si>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</si>
  <si>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</si>
  <si>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</si>
  <si>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</si>
  <si>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</si>
  <si>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</si>
  <si>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</si>
  <si>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</si>
  <si>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</si>
  <si>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</si>
  <si>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</si>
  <si>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</si>
  <si>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</si>
  <si>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</si>
  <si>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</si>
  <si>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</si>
  <si>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</si>
  <si>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</si>
  <si>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</si>
  <si>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</si>
  <si>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</si>
  <si>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</si>
  <si>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</si>
  <si>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</si>
  <si>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</si>
  <si>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</si>
  <si>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</si>
  <si>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</si>
  <si>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</si>
  <si>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</si>
  <si>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</si>
  <si>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</si>
  <si>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</si>
  <si>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</si>
  <si>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</si>
  <si>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</si>
  <si>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</si>
  <si>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</si>
  <si>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</si>
  <si>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</si>
  <si>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</si>
  <si>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</si>
  <si>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</si>
  <si>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</si>
  <si>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</si>
  <si>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</si>
  <si>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</si>
  <si>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</si>
  <si>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</si>
  <si>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</si>
  <si>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</si>
  <si>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</si>
  <si>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</si>
  <si>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</si>
  <si>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</si>
  <si>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</si>
  <si>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</si>
  <si>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</si>
  <si>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</si>
  <si>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</si>
  <si>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</si>
  <si>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</si>
  <si>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</si>
  <si>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</si>
  <si>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</si>
  <si>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</si>
  <si>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</si>
  <si>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</si>
  <si>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</si>
  <si>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</si>
  <si>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</si>
  <si>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</si>
  <si>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</si>
  <si>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</si>
  <si>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</si>
  <si>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</si>
  <si>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</si>
  <si>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</si>
  <si>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</si>
  <si>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</si>
  <si>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</si>
  <si>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</si>
  <si>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</si>
  <si>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</si>
  <si>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</si>
  <si>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</si>
  <si>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</si>
  <si>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</si>
  <si>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</si>
  <si>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</si>
  <si>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</si>
  <si>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</si>
  <si>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</si>
  <si>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</si>
  <si>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</si>
  <si>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</si>
  <si>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</si>
  <si>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</si>
  <si>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</si>
  <si>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</si>
  <si>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</si>
  <si>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</si>
  <si>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</si>
  <si>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</si>
  <si>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</si>
  <si>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</si>
  <si>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</si>
  <si>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</si>
  <si>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</si>
  <si>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</si>
  <si>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</si>
  <si>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</si>
  <si>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</si>
  <si>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</si>
  <si>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</si>
  <si>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</si>
  <si>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</si>
  <si>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</si>
  <si>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</si>
  <si>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</si>
  <si>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</si>
  <si>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</si>
  <si>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</si>
  <si>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</si>
  <si>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</si>
  <si>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</si>
  <si>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</si>
  <si>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</si>
  <si>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</si>
  <si>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</si>
  <si>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</si>
  <si>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</si>
  <si>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</si>
  <si>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</si>
  <si>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</si>
  <si>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</si>
  <si>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</si>
  <si>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</si>
  <si>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</si>
  <si>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</si>
  <si>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</si>
  <si>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</si>
  <si>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</si>
  <si>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</si>
  <si>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</si>
  <si>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</si>
  <si>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</si>
  <si>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</si>
  <si>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</si>
  <si>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</si>
  <si>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</si>
  <si>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</si>
  <si>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</si>
  <si>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</si>
  <si>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</si>
  <si>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</si>
  <si>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</si>
  <si>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</si>
  <si>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</si>
  <si>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</si>
  <si>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</si>
  <si>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</si>
  <si>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</si>
  <si>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</si>
  <si>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</si>
  <si>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</si>
  <si>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</si>
  <si>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</si>
  <si>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</si>
  <si>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</si>
  <si>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</si>
  <si>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</si>
  <si>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</si>
  <si>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</si>
  <si>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</si>
  <si>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</si>
  <si>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</si>
  <si>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</si>
  <si>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</si>
  <si>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</si>
  <si>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</si>
  <si>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</si>
  <si>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</si>
  <si>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</si>
  <si>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</si>
  <si>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</si>
  <si>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</si>
  <si>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</si>
  <si>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</si>
  <si>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</si>
  <si>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</si>
  <si>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</si>
  <si>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</si>
  <si>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</si>
  <si>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</si>
  <si>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</si>
  <si>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</si>
  <si>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</si>
  <si>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</si>
  <si>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</si>
  <si>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</si>
  <si>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</si>
  <si>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</si>
  <si>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</si>
  <si>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</si>
  <si>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</si>
  <si>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</si>
  <si>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</si>
  <si>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</si>
  <si>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</si>
  <si>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</si>
  <si>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</si>
  <si>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</si>
  <si>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</si>
  <si>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</si>
  <si>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</si>
  <si>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</si>
  <si>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</si>
  <si>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</si>
  <si>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</si>
  <si>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</si>
  <si>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</si>
  <si>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</si>
  <si>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</si>
  <si>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</si>
  <si>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</si>
  <si>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</si>
  <si>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</si>
  <si>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</si>
  <si>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</si>
  <si>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</si>
  <si>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</si>
  <si>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</si>
  <si>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</si>
  <si>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</si>
  <si>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</si>
  <si>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</si>
  <si>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</si>
  <si>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</si>
  <si>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</si>
  <si>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</si>
  <si>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</si>
  <si>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</si>
  <si>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</si>
  <si>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</si>
  <si>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</si>
  <si>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</si>
  <si>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</si>
  <si>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</si>
  <si>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</si>
  <si>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</si>
  <si>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</si>
  <si>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</si>
  <si>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</si>
  <si>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</si>
  <si>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</si>
  <si>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</si>
  <si>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</si>
  <si>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</si>
  <si>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</si>
  <si>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</si>
  <si>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</si>
  <si>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</si>
  <si>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</si>
  <si>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</si>
  <si>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</si>
  <si>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</si>
  <si>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</si>
  <si>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</si>
  <si>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</si>
  <si>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</si>
  <si>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</si>
  <si>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</si>
  <si>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</si>
  <si>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</si>
  <si>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</si>
  <si>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</si>
  <si>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</si>
  <si>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</si>
  <si>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</si>
  <si>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</si>
  <si>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</si>
  <si>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</si>
  <si>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</si>
  <si>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</si>
  <si>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</si>
  <si>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</si>
  <si>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</si>
  <si>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</si>
  <si>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</si>
  <si>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</si>
  <si>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</si>
  <si>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</si>
  <si>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</si>
  <si>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</si>
  <si>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</si>
  <si>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</si>
  <si>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</si>
  <si>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</si>
  <si>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</si>
  <si>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</si>
  <si>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</si>
  <si>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</si>
  <si>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</si>
  <si>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</si>
  <si>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</si>
  <si>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</si>
  <si>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</si>
  <si>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</si>
  <si>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</si>
  <si>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</si>
  <si>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</si>
  <si>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</si>
  <si>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</si>
  <si>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</si>
  <si>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</si>
  <si>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</si>
  <si>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</si>
  <si>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</si>
  <si>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</si>
  <si>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</si>
  <si>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</si>
  <si>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</si>
  <si>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</si>
  <si>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</si>
  <si>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</si>
  <si>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</si>
  <si>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</si>
  <si>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</si>
  <si>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</si>
  <si>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</si>
  <si>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</si>
  <si>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</si>
  <si>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</si>
  <si>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</si>
  <si>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</si>
  <si>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</si>
  <si>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</si>
  <si>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</si>
  <si>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</si>
  <si>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</si>
  <si>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</si>
  <si>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</si>
  <si>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</si>
  <si>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</si>
  <si>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</si>
  <si>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</si>
  <si>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</si>
  <si>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</si>
  <si>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</si>
  <si>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</si>
  <si>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</si>
  <si>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</si>
  <si>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</si>
  <si>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</si>
  <si>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</si>
  <si>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</si>
  <si>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</si>
  <si>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</si>
  <si>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</si>
  <si>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</si>
  <si>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</si>
  <si>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</si>
  <si>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</si>
  <si>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</si>
  <si>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</si>
  <si>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</si>
  <si>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</si>
  <si>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</si>
  <si>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</si>
  <si>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</si>
  <si>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</si>
  <si>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</si>
  <si>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</si>
  <si>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</si>
  <si>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</si>
  <si>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</si>
  <si>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</si>
  <si>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</si>
  <si>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</si>
  <si>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</si>
  <si>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</si>
  <si>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</si>
  <si>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</si>
  <si>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</si>
  <si>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</si>
  <si>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</si>
  <si>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</si>
  <si>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</si>
  <si>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</si>
  <si>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</si>
  <si>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</si>
  <si>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</si>
  <si>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</si>
  <si>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</si>
  <si>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</si>
  <si>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</si>
  <si>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</si>
  <si>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</si>
  <si>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</si>
  <si>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</si>
  <si>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</si>
  <si>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</si>
  <si>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</si>
  <si>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</si>
  <si>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</si>
  <si>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</si>
  <si>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</si>
  <si>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</si>
  <si>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</si>
  <si>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</si>
  <si>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</si>
  <si>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</si>
  <si>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</si>
  <si>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</si>
  <si>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</si>
  <si>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</si>
  <si>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</si>
  <si>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</si>
  <si>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</si>
  <si>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</si>
  <si>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</si>
  <si>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</si>
  <si>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</si>
  <si>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</si>
  <si>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</si>
  <si>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</si>
  <si>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</si>
  <si>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</si>
  <si>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</si>
  <si>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</si>
  <si>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</si>
  <si>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</si>
  <si>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</si>
  <si>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</si>
  <si>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</si>
  <si>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</si>
  <si>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</si>
  <si>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</si>
  <si>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</si>
  <si>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</si>
  <si>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</si>
  <si>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</si>
  <si>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</si>
  <si>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</si>
  <si>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</si>
  <si>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</si>
  <si>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</si>
  <si>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</si>
  <si>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</si>
  <si>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</si>
  <si>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</si>
  <si>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</si>
  <si>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</si>
  <si>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</si>
  <si>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</si>
  <si>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</si>
  <si>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</si>
  <si>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</si>
  <si>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</si>
  <si>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</si>
  <si>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</si>
  <si>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</si>
  <si>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</si>
  <si>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</si>
  <si>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</si>
  <si>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</si>
  <si>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</si>
  <si>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</si>
  <si>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</si>
  <si>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</si>
  <si>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</si>
  <si>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</si>
  <si>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</si>
  <si>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</si>
  <si>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</si>
  <si>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</si>
  <si>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</si>
  <si>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</si>
  <si>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</si>
  <si>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</si>
  <si>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</si>
  <si>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</si>
  <si>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</si>
  <si>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</si>
  <si>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</si>
  <si>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</si>
  <si>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</si>
  <si>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</si>
  <si>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</si>
  <si>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</si>
  <si>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</si>
  <si>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</si>
  <si>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</si>
  <si>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</si>
  <si>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</si>
  <si>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</si>
  <si>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</si>
  <si>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</si>
  <si>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</si>
  <si>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</si>
  <si>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</si>
  <si>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</si>
  <si>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</si>
  <si>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</si>
  <si>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</si>
  <si>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</si>
  <si>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</si>
  <si>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</si>
  <si>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</si>
  <si>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</si>
  <si>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</si>
  <si>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</si>
  <si>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</si>
  <si>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</si>
  <si>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</si>
  <si>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</si>
  <si>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</si>
  <si>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</si>
  <si>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</si>
  <si>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</si>
  <si>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</si>
  <si>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</si>
  <si>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</si>
  <si>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</si>
  <si>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</si>
  <si>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</si>
  <si>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</si>
  <si>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</si>
  <si>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</si>
  <si>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</si>
  <si>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</si>
  <si>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</si>
  <si>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</si>
  <si>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</si>
  <si>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</si>
  <si>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</si>
  <si>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</si>
  <si>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</si>
  <si>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</si>
  <si>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</si>
  <si>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</si>
  <si>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</si>
  <si>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</si>
  <si>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</si>
  <si>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</si>
  <si>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</si>
  <si>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</si>
  <si>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</si>
  <si>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</si>
  <si>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</si>
  <si>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</si>
  <si>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</si>
  <si>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</si>
  <si>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</si>
  <si>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</si>
  <si>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</si>
  <si>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</si>
  <si>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</si>
  <si>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</si>
  <si>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</si>
  <si>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</si>
  <si>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</si>
  <si>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</si>
  <si>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</si>
  <si>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</si>
  <si>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</si>
  <si>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</si>
  <si>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</si>
  <si>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</si>
  <si>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</si>
  <si>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</si>
  <si>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</si>
  <si>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</si>
  <si>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</si>
  <si>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</si>
  <si>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</si>
  <si>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</si>
  <si>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</si>
  <si>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</si>
  <si>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</si>
  <si>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</si>
  <si>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</si>
  <si>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</si>
  <si>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</si>
  <si>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</si>
  <si>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</si>
  <si>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</si>
  <si>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</si>
  <si>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</si>
  <si>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</si>
  <si>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</si>
  <si>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</si>
  <si>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</si>
  <si>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</si>
  <si>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</si>
  <si>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</si>
  <si>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</si>
  <si>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</si>
  <si>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</si>
  <si>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</si>
  <si>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</si>
  <si>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</si>
  <si>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</si>
  <si>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</si>
  <si>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</si>
  <si>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</si>
  <si>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</si>
  <si>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</si>
  <si>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</si>
  <si>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</si>
  <si>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</si>
  <si>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</si>
  <si>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</si>
  <si>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</si>
  <si>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</si>
  <si>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</si>
  <si>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</si>
  <si>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</si>
  <si>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</si>
  <si>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</si>
  <si>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</si>
  <si>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</si>
  <si>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</si>
  <si>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</si>
  <si>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</si>
  <si>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</si>
  <si>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</si>
  <si>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</si>
  <si>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</si>
  <si>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</si>
  <si>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</si>
  <si>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</si>
  <si>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</si>
  <si>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</si>
  <si>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</si>
  <si>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</si>
  <si>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</si>
  <si>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</si>
  <si>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</si>
  <si>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</si>
  <si>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</si>
  <si>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</si>
  <si>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</si>
  <si>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</si>
  <si>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</si>
  <si>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</si>
  <si>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</si>
  <si>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</si>
  <si>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</si>
  <si>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</si>
  <si>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</si>
  <si>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</si>
  <si>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</si>
  <si>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</si>
  <si>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</si>
  <si>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</si>
  <si>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</si>
  <si>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</si>
  <si>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</si>
  <si>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</si>
  <si>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</si>
  <si>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</si>
  <si>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</si>
  <si>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</si>
  <si>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</si>
  <si>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</si>
  <si>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</si>
  <si>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</si>
  <si>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</si>
  <si>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</si>
  <si>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</si>
  <si>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</si>
  <si>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</si>
  <si>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</si>
  <si>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</si>
  <si>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</si>
  <si>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</si>
  <si>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</si>
  <si>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</si>
  <si>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</si>
  <si>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</si>
  <si>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</si>
  <si>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</si>
  <si>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</si>
  <si>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</si>
  <si>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</si>
  <si>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</si>
  <si>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</si>
  <si>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</si>
  <si>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</si>
  <si>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</si>
  <si>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</si>
  <si>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</si>
  <si>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</si>
  <si>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</si>
  <si>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</si>
  <si>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</si>
  <si>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</si>
  <si>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</si>
  <si>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</si>
  <si>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</si>
  <si>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</si>
  <si>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</si>
  <si>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</si>
  <si>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</si>
  <si>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</si>
  <si>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</si>
  <si>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</si>
  <si>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</si>
  <si>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</si>
  <si>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</si>
  <si>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</si>
  <si>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</si>
  <si>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</si>
  <si>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</si>
  <si>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</si>
  <si>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</si>
  <si>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</si>
  <si>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</si>
  <si>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</si>
  <si>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</si>
  <si>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</si>
  <si>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</si>
  <si>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</si>
  <si>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</si>
  <si>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</si>
  <si>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</si>
  <si>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</si>
  <si>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</si>
  <si>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</si>
  <si>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</si>
  <si>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</si>
  <si>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</si>
  <si>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</si>
  <si>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</si>
  <si>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</si>
  <si>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</si>
  <si>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</si>
  <si>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</si>
  <si>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</si>
  <si>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</si>
  <si>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</si>
  <si>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</si>
  <si>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</si>
  <si>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</si>
  <si>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</si>
  <si>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</si>
  <si>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</si>
  <si>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</si>
  <si>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</si>
  <si>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</si>
  <si>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</si>
  <si>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</si>
  <si>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</si>
  <si>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</si>
  <si>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</si>
  <si>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</si>
  <si>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</si>
  <si>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</si>
  <si>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</si>
  <si>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</si>
  <si>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</si>
  <si>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</si>
  <si>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</si>
  <si>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</si>
  <si>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</si>
  <si>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</si>
  <si>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</si>
  <si>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</si>
  <si>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</si>
  <si>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</si>
  <si>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</si>
  <si>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</si>
  <si>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</si>
  <si>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</si>
  <si>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</si>
  <si>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</si>
  <si>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</si>
  <si>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</si>
  <si>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</si>
  <si>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</si>
  <si>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</si>
  <si>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</si>
  <si>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</si>
  <si>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</si>
  <si>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</si>
  <si>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</si>
  <si>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</si>
  <si>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</si>
  <si>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</si>
  <si>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</si>
  <si>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</si>
  <si>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</si>
  <si>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</si>
  <si>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</si>
  <si>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</si>
  <si>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</si>
  <si>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</si>
  <si>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</si>
  <si>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</si>
  <si>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</si>
  <si>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</si>
  <si>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</si>
  <si>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</si>
  <si>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</si>
  <si>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</si>
  <si>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</si>
  <si>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</si>
  <si>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</si>
  <si>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</si>
  <si>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</si>
  <si>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</si>
  <si>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</si>
  <si>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</si>
  <si>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</si>
  <si>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</si>
  <si>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</si>
  <si>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</si>
  <si>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</si>
  <si>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</si>
  <si>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</si>
  <si>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</si>
  <si>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</si>
  <si>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</si>
  <si>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</si>
  <si>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</si>
  <si>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</si>
  <si>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</si>
  <si>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</si>
  <si>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</si>
  <si>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</si>
  <si>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</si>
  <si>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</si>
  <si>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</si>
  <si>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</si>
  <si>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</si>
  <si>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</si>
  <si>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</si>
  <si>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</si>
  <si>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</si>
  <si>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</si>
  <si>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</si>
  <si>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</si>
  <si>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</si>
  <si>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</si>
  <si>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</si>
  <si>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</si>
  <si>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</si>
  <si>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</si>
  <si>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</si>
  <si>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</si>
  <si>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</si>
  <si>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</si>
  <si>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</si>
  <si>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</si>
  <si>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</si>
  <si>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</si>
  <si>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</si>
  <si>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</si>
  <si>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</si>
  <si>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</si>
  <si>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</si>
  <si>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</si>
  <si>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</si>
  <si>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</si>
  <si>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</si>
  <si>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</si>
  <si>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</si>
  <si>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</si>
  <si>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</si>
  <si>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</si>
  <si>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</si>
  <si>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</si>
  <si>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</si>
  <si>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</si>
  <si>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</si>
  <si>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</si>
  <si>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</si>
  <si>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</si>
  <si>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</si>
  <si>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</si>
  <si>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</si>
  <si>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</si>
  <si>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</si>
  <si>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</si>
  <si>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</si>
  <si>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</si>
  <si>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</si>
  <si>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</si>
  <si>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</si>
  <si>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</si>
  <si>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</si>
  <si>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</si>
  <si>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</si>
  <si>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</si>
  <si>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</si>
  <si>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</si>
  <si>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</si>
  <si>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</si>
  <si>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</si>
  <si>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</si>
  <si>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</si>
  <si>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</si>
  <si>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</si>
  <si>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</si>
  <si>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</si>
  <si>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</si>
  <si>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</si>
  <si>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</si>
  <si>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</si>
  <si>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</si>
  <si>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</si>
  <si>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</si>
  <si>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</si>
  <si>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</si>
  <si>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</si>
  <si>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</si>
  <si>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</si>
  <si>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</si>
  <si>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</si>
  <si>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</si>
  <si>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</si>
  <si>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</si>
  <si>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</si>
  <si>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</si>
  <si>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</si>
  <si>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</si>
  <si>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</si>
  <si>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</si>
  <si>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</si>
  <si>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</si>
  <si>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</si>
  <si>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</si>
  <si>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</si>
  <si>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</si>
  <si>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</si>
  <si>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</si>
  <si>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</si>
  <si>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</si>
  <si>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</si>
  <si>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</si>
  <si>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</si>
  <si>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</si>
  <si>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</si>
  <si>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</si>
  <si>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</si>
  <si>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</si>
  <si>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</si>
  <si>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</si>
  <si>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</si>
  <si>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</si>
  <si>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</si>
  <si>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</si>
  <si>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</si>
  <si>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</si>
  <si>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</si>
  <si>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</si>
  <si>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</si>
  <si>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</si>
  <si>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</si>
  <si>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</si>
  <si>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</si>
  <si>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</si>
  <si>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</si>
  <si>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</si>
  <si>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</si>
  <si>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</si>
  <si>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</si>
  <si>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</si>
  <si>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</si>
  <si>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</si>
  <si>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</si>
  <si>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</si>
  <si>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</si>
  <si>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</si>
  <si>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</si>
  <si>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</si>
  <si>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</si>
  <si>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</si>
  <si>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</si>
  <si>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</si>
  <si>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</si>
  <si>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</si>
  <si>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</si>
  <si>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</si>
  <si>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</si>
  <si>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</si>
  <si>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</si>
  <si>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</si>
  <si>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</si>
  <si>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</si>
  <si>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</si>
  <si>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</si>
  <si>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</si>
  <si>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</si>
  <si>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</si>
  <si>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</si>
  <si>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</si>
  <si>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</si>
  <si>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</si>
  <si>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</si>
  <si>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</si>
  <si>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</si>
  <si>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</si>
  <si>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</si>
  <si>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</si>
  <si>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</si>
  <si>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</si>
  <si>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</si>
  <si>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</si>
  <si>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</si>
  <si>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</si>
  <si>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</si>
  <si>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</si>
  <si>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</si>
  <si>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</si>
  <si>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</si>
  <si>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</si>
  <si>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</si>
  <si>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</si>
  <si>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</si>
  <si>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</si>
  <si>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</si>
  <si>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</si>
  <si>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</si>
  <si>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</si>
  <si>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</si>
  <si>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</si>
  <si>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</si>
  <si>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</si>
  <si>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</si>
  <si>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</si>
  <si>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</si>
  <si>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</si>
  <si>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</si>
  <si>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</si>
  <si>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</si>
  <si>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</si>
  <si>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</si>
  <si>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</si>
  <si>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</si>
  <si>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</si>
  <si>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</si>
  <si>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</si>
  <si>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</si>
  <si>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</si>
  <si>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</si>
  <si>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</si>
  <si>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</si>
  <si>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</si>
  <si>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</si>
  <si>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</si>
  <si>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</si>
  <si>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</si>
  <si>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</si>
  <si>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</si>
  <si>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</si>
  <si>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</si>
  <si>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</si>
  <si>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</si>
  <si>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</si>
  <si>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</si>
  <si>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</si>
  <si>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</si>
  <si>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</si>
  <si>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</si>
  <si>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</si>
  <si>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</si>
  <si>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</si>
  <si>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</si>
  <si>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</si>
  <si>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</si>
  <si>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</si>
  <si>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</si>
  <si>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</si>
  <si>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</si>
  <si>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</si>
  <si>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</si>
  <si>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</si>
  <si>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</si>
  <si>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</si>
  <si>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</si>
  <si>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</si>
  <si>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</si>
  <si>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</si>
  <si>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</si>
  <si>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</si>
  <si>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</si>
  <si>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</si>
  <si>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</si>
  <si>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</si>
  <si>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</si>
  <si>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</si>
  <si>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</si>
  <si>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</si>
  <si>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</si>
  <si>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</si>
  <si>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</si>
  <si>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</si>
  <si>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</si>
  <si>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</si>
  <si>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</si>
  <si>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</si>
  <si>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</si>
  <si>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</si>
  <si>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</si>
  <si>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</si>
  <si>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</si>
  <si>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</si>
  <si>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</si>
  <si>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</si>
  <si>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</si>
  <si>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</si>
  <si>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</si>
  <si>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</si>
  <si>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</si>
  <si>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</si>
  <si>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</si>
  <si>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</si>
  <si>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</si>
  <si>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</si>
  <si>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</si>
  <si>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</si>
  <si>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</si>
  <si>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</si>
  <si>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</si>
  <si>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</si>
  <si>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</si>
  <si>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</si>
  <si>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</si>
  <si>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</si>
  <si>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</si>
  <si>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</si>
  <si>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</si>
  <si>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</si>
  <si>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</si>
  <si>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</si>
  <si>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</si>
  <si>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</si>
  <si>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</si>
  <si>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</si>
  <si>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</si>
  <si>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</si>
  <si>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</si>
  <si>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</si>
  <si>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</si>
  <si>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</si>
  <si>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</si>
  <si>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</si>
  <si>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</si>
  <si>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</si>
  <si>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</si>
  <si>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</si>
  <si>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</si>
  <si>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</si>
  <si>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</si>
  <si>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</si>
  <si>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</si>
  <si>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</si>
  <si>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</si>
  <si>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</si>
  <si>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</si>
  <si>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</si>
  <si>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</si>
  <si>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</si>
  <si>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</si>
  <si>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</si>
  <si>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</si>
  <si>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</si>
  <si>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</si>
  <si>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</si>
  <si>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</si>
  <si>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</si>
  <si>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</si>
  <si>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</si>
  <si>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</si>
  <si>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</si>
  <si>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</si>
  <si>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</si>
  <si>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</si>
  <si>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</si>
  <si>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</si>
  <si>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</si>
  <si>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</si>
  <si>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</si>
  <si>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</si>
  <si>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</si>
  <si>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</si>
  <si>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</si>
  <si>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</si>
  <si>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</si>
  <si>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</si>
  <si>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</si>
  <si>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</si>
  <si>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</si>
  <si>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</si>
  <si>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</si>
  <si>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</si>
  <si>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</si>
  <si>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</si>
  <si>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</si>
  <si>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</si>
  <si>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</si>
  <si>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</si>
  <si>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</si>
  <si>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</si>
  <si>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</si>
  <si>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</si>
  <si>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</si>
  <si>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</si>
  <si>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</si>
  <si>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</si>
  <si>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</si>
  <si>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</si>
  <si>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</si>
  <si>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</si>
  <si>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</si>
  <si>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</si>
  <si>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</si>
  <si>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</si>
  <si>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</si>
  <si>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</si>
  <si>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</si>
  <si>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</si>
  <si>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</si>
  <si>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</si>
  <si>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</si>
  <si>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</si>
  <si>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</si>
  <si>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</si>
  <si>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</si>
  <si>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</si>
  <si>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</si>
  <si>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</si>
  <si>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</si>
  <si>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</si>
  <si>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</si>
  <si>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</si>
  <si>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</si>
  <si>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</si>
  <si>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</si>
  <si>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</si>
  <si>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</si>
  <si>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</si>
  <si>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</si>
  <si>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</si>
  <si>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</si>
  <si>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</si>
  <si>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</si>
  <si>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</si>
  <si>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</si>
  <si>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</si>
  <si>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</si>
  <si>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</si>
  <si>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</si>
  <si>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</si>
  <si>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</si>
  <si>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</si>
  <si>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</si>
  <si>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</si>
  <si>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</si>
  <si>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</si>
  <si>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</si>
  <si>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</si>
  <si>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</si>
  <si>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</si>
  <si>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</si>
  <si>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</si>
  <si>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</si>
  <si>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</si>
  <si>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</si>
  <si>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</si>
  <si>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</si>
  <si>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</si>
  <si>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</si>
  <si>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</si>
  <si>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</si>
  <si>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</si>
  <si>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</si>
  <si>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</si>
  <si>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</si>
  <si>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</si>
  <si>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</si>
  <si>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</si>
  <si>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</si>
  <si>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</si>
  <si>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</si>
  <si>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</si>
  <si>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</si>
  <si>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</si>
  <si>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</si>
  <si>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</si>
  <si>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</si>
  <si>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</si>
  <si>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</si>
  <si>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</si>
  <si>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</si>
  <si>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</si>
  <si>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</si>
  <si>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</si>
  <si>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</si>
  <si>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</si>
  <si>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</si>
  <si>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</si>
  <si>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</si>
  <si>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</si>
  <si>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</si>
  <si>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</si>
  <si>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</si>
  <si>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</si>
  <si>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</si>
  <si>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</si>
  <si>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</si>
  <si>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</si>
  <si>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</si>
  <si>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</si>
  <si>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</si>
  <si>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</si>
  <si>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</si>
  <si>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</si>
  <si>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</si>
  <si>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</si>
  <si>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</si>
  <si>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</si>
  <si>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</si>
  <si>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</si>
  <si>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</si>
  <si>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</si>
  <si>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</si>
  <si>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</si>
  <si>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</si>
  <si>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</si>
  <si>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</si>
  <si>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</si>
  <si>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</si>
  <si>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</si>
  <si>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</si>
  <si>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</si>
  <si>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</si>
  <si>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</si>
  <si>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</si>
  <si>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</si>
  <si>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</si>
  <si>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</si>
  <si>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</si>
  <si>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</si>
  <si>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</si>
  <si>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</si>
  <si>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</si>
  <si>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</si>
  <si>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</si>
  <si>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</si>
  <si>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</si>
  <si>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</si>
  <si>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</si>
  <si>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</si>
  <si>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</si>
  <si>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</si>
  <si>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</si>
  <si>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</si>
  <si>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</si>
  <si>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</si>
  <si>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</si>
  <si>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</si>
  <si>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</si>
  <si>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</si>
  <si>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</si>
  <si>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</si>
  <si>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</si>
  <si>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</si>
  <si>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</si>
  <si>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</si>
  <si>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</si>
  <si>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</si>
  <si>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</si>
  <si>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</si>
  <si>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</si>
  <si>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</si>
  <si>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</si>
  <si>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</si>
  <si>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</si>
  <si>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</si>
  <si>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</si>
  <si>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</si>
  <si>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</si>
  <si>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</si>
  <si>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</si>
  <si>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</si>
  <si>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</si>
  <si>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</si>
  <si>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</si>
  <si>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</si>
  <si>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</si>
  <si>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</si>
  <si>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</si>
  <si>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</si>
  <si>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</si>
  <si>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</si>
  <si>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</si>
  <si>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</si>
  <si>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</si>
  <si>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</si>
  <si>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</si>
  <si>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</si>
  <si>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</si>
  <si>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</si>
  <si>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</si>
  <si>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</si>
  <si>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</si>
  <si>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</si>
  <si>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</si>
  <si>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</si>
  <si>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</si>
  <si>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</si>
  <si>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</si>
  <si>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</si>
  <si>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</si>
  <si>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</si>
  <si>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</si>
  <si>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</si>
  <si>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</si>
  <si>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</si>
  <si>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</si>
  <si>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</si>
  <si>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</si>
  <si>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</si>
  <si>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</si>
  <si>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</si>
  <si>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</si>
  <si>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</si>
  <si>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</si>
  <si>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</si>
  <si>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</si>
  <si>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</si>
  <si>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</si>
  <si>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</si>
  <si>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</si>
  <si>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</si>
  <si>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</si>
  <si>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</si>
  <si>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</si>
  <si>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</si>
  <si>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</si>
  <si>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</si>
  <si>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</si>
  <si>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</si>
  <si>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</si>
  <si>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</si>
  <si>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</si>
  <si>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</si>
  <si>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</si>
  <si>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</si>
  <si>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</si>
  <si>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</si>
  <si>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</si>
  <si>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</si>
  <si>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</si>
  <si>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</si>
  <si>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</si>
  <si>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</si>
  <si>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</si>
  <si>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</si>
  <si>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</si>
  <si>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</si>
  <si>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</si>
  <si>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</si>
  <si>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</si>
  <si>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</si>
  <si>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</si>
  <si>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</si>
  <si>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</si>
  <si>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</si>
  <si>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</si>
  <si>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</si>
  <si>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</si>
  <si>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</si>
  <si>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</si>
  <si>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</si>
  <si>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</si>
  <si>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</si>
  <si>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</si>
  <si>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</si>
  <si>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</si>
  <si>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</si>
  <si>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</si>
  <si>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</si>
  <si>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</si>
  <si>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</si>
  <si>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</si>
  <si>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</si>
  <si>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</si>
  <si>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</si>
  <si>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</si>
  <si>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</si>
  <si>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</si>
  <si>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</si>
  <si>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</si>
  <si>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</si>
  <si>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</si>
  <si>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</si>
  <si>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</si>
  <si>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</si>
  <si>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</si>
  <si>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</si>
  <si>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</si>
  <si>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</si>
  <si>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</si>
  <si>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</si>
  <si>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</si>
  <si>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</si>
  <si>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</si>
  <si>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</si>
  <si>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</si>
  <si>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</si>
  <si>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</si>
  <si>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</si>
  <si>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</si>
  <si>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</si>
  <si>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</si>
  <si>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</si>
  <si>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</si>
  <si>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</si>
  <si>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</si>
  <si>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</si>
  <si>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</si>
  <si>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</si>
  <si>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</si>
  <si>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</si>
  <si>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</si>
  <si>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</si>
  <si>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</si>
  <si>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</si>
  <si>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</si>
  <si>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</si>
  <si>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</si>
  <si>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</si>
  <si>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</si>
  <si>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</si>
  <si>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</si>
  <si>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</si>
  <si>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</si>
  <si>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</si>
  <si>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</si>
  <si>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</si>
  <si>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</si>
  <si>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</si>
  <si>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</si>
  <si>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</si>
  <si>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</si>
  <si>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</si>
  <si>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</si>
  <si>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</si>
  <si>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</si>
  <si>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</si>
  <si>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</si>
  <si>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</si>
  <si>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</si>
  <si>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</si>
  <si>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</si>
  <si>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</si>
  <si>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</si>
  <si>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</si>
  <si>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</si>
  <si>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</si>
  <si>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</si>
  <si>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</si>
  <si>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</si>
  <si>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</si>
  <si>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</si>
  <si>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</si>
  <si>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</si>
  <si>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</si>
  <si>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</si>
  <si>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</si>
  <si>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</si>
  <si>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</si>
  <si>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</si>
  <si>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</si>
  <si>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</si>
  <si>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</si>
  <si>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</si>
  <si>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</si>
  <si>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</si>
  <si>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</si>
  <si>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</si>
  <si>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</si>
  <si>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</si>
  <si>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</si>
  <si>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</si>
  <si>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</si>
  <si>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</si>
  <si>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</si>
  <si>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</si>
  <si>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</si>
  <si>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</si>
  <si>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</si>
  <si>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</si>
  <si>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</si>
  <si>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</si>
  <si>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</si>
  <si>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</si>
  <si>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</si>
  <si>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</si>
  <si>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</si>
  <si>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</si>
  <si>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</si>
  <si>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</si>
  <si>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</si>
  <si>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</si>
  <si>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</si>
  <si>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</si>
  <si>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</si>
  <si>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</si>
  <si>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</si>
  <si>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</si>
  <si>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</si>
  <si>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</si>
  <si>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</si>
  <si>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</si>
  <si>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</si>
  <si>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</si>
  <si>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</si>
  <si>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</si>
  <si>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</si>
  <si>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</si>
  <si>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</si>
  <si>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</si>
  <si>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</si>
  <si>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</si>
  <si>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</si>
  <si>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</si>
  <si>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</si>
  <si>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</si>
  <si>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</si>
  <si>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</si>
  <si>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</si>
  <si>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</si>
  <si>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</si>
  <si>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</si>
  <si>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</si>
  <si>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</si>
  <si>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</si>
  <si>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</si>
  <si>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</si>
  <si>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</si>
  <si>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</si>
  <si>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</si>
  <si>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</si>
  <si>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</si>
  <si>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</si>
  <si>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</si>
  <si>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</si>
  <si>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</si>
  <si>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</si>
  <si>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</si>
  <si>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</si>
  <si>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</si>
  <si>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</si>
  <si>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</si>
  <si>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</si>
  <si>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</si>
  <si>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</si>
  <si>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</si>
  <si>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</si>
  <si>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</si>
  <si>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</si>
  <si>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</si>
  <si>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</si>
  <si>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</si>
  <si>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</si>
  <si>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</si>
  <si>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</si>
  <si>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</si>
  <si>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</si>
  <si>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</si>
  <si>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</si>
  <si>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</si>
  <si>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</si>
  <si>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</si>
  <si>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</si>
  <si>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</si>
  <si>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</si>
  <si>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</si>
  <si>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</si>
  <si>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</si>
  <si>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</si>
  <si>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</si>
  <si>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</si>
  <si>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</si>
  <si>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</si>
  <si>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</si>
  <si>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</si>
  <si>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</si>
  <si>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</si>
  <si>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</si>
  <si>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</si>
  <si>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</si>
  <si>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</si>
  <si>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</si>
  <si>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</si>
  <si>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</si>
  <si>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</si>
  <si>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</si>
  <si>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</si>
  <si>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</si>
  <si>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</si>
  <si>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</si>
  <si>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</si>
  <si>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</si>
  <si>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</si>
  <si>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</si>
  <si>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</si>
  <si>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</si>
  <si>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</si>
  <si>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</si>
  <si>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</si>
  <si>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</si>
  <si>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</si>
  <si>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</si>
  <si>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</si>
  <si>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</si>
  <si>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</si>
  <si>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</si>
  <si>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</si>
  <si>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</si>
  <si>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</si>
  <si>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</si>
  <si>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</si>
  <si>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</si>
  <si>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</si>
  <si>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</si>
  <si>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</si>
  <si>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</si>
  <si>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</si>
  <si>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</si>
  <si>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</si>
  <si>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</si>
  <si>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</si>
  <si>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</si>
  <si>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</si>
  <si>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</si>
  <si>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</si>
  <si>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</si>
  <si>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</si>
  <si>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</si>
  <si>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</si>
  <si>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</si>
  <si>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</si>
  <si>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</si>
  <si>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</si>
  <si>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</si>
  <si>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</si>
  <si>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</si>
  <si>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</si>
  <si>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</si>
  <si>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</si>
  <si>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</si>
  <si>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</si>
  <si>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</si>
  <si>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</si>
  <si>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</si>
  <si>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</si>
  <si>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</si>
  <si>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</si>
  <si>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</si>
  <si>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</si>
  <si>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</si>
  <si>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</si>
  <si>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</si>
  <si>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</si>
  <si>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</si>
  <si>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</si>
  <si>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</si>
  <si>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</si>
  <si>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</si>
  <si>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</si>
  <si>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</si>
  <si>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</si>
  <si>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</si>
  <si>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</si>
  <si>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</si>
  <si>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</si>
  <si>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</si>
  <si>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</si>
  <si>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</si>
  <si>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</si>
  <si>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</si>
  <si>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</si>
  <si>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</si>
  <si>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</si>
  <si>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</si>
  <si>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</si>
  <si>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</si>
  <si>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</si>
  <si>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</si>
  <si>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</si>
  <si>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</si>
  <si>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</si>
  <si>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</si>
  <si>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</si>
  <si>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</si>
  <si>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</si>
  <si>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</si>
  <si>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</si>
  <si>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</si>
  <si>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</si>
  <si>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</si>
  <si>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</si>
  <si>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</si>
  <si>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</si>
  <si>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</si>
  <si>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</si>
  <si>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</si>
  <si>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</si>
  <si>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</si>
  <si>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</si>
  <si>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</si>
  <si>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</si>
  <si>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</si>
  <si>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</si>
  <si>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</si>
  <si>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</si>
  <si>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</si>
  <si>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</si>
  <si>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</si>
  <si>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</si>
  <si>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</si>
  <si>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</si>
  <si>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</si>
  <si>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</si>
  <si>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</si>
  <si>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</si>
  <si>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</si>
  <si>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</si>
  <si>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</si>
  <si>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</si>
  <si>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</si>
  <si>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</si>
  <si>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</si>
  <si>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</si>
  <si>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</si>
  <si>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</si>
  <si>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</si>
  <si>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</si>
  <si>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</si>
  <si>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</si>
  <si>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</si>
  <si>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</si>
  <si>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</si>
  <si>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</si>
  <si>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</si>
  <si>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</si>
  <si>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</si>
  <si>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</si>
  <si>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</si>
  <si>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</si>
  <si>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</si>
  <si>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</si>
  <si>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</si>
  <si>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</si>
  <si>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</si>
  <si>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</si>
  <si>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</si>
  <si>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</si>
  <si>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</si>
  <si>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</si>
  <si>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</si>
  <si>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</si>
  <si>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</si>
  <si>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</si>
  <si>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</si>
  <si>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</si>
  <si>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</si>
  <si>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</si>
  <si>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</si>
  <si>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</si>
  <si>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</si>
  <si>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</si>
  <si>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</si>
  <si>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</si>
  <si>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</si>
  <si>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</si>
  <si>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</si>
  <si>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</si>
  <si>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</si>
  <si>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</si>
  <si>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</si>
  <si>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</si>
  <si>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</si>
  <si>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</si>
  <si>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</si>
  <si>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</si>
  <si>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</si>
  <si>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</si>
  <si>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</si>
  <si>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</si>
  <si>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</si>
  <si>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</si>
  <si>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</si>
  <si>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</si>
  <si>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</si>
  <si>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</si>
  <si>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</si>
  <si>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</si>
  <si>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</si>
  <si>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</si>
  <si>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</si>
  <si>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</si>
  <si>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</si>
  <si>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</si>
  <si>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</si>
  <si>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</si>
  <si>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</si>
  <si>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</si>
  <si>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</si>
  <si>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</si>
  <si>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</si>
  <si>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</si>
  <si>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</si>
  <si>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</si>
  <si>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</si>
  <si>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</si>
  <si>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</si>
  <si>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</si>
  <si>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</si>
  <si>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</si>
  <si>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</si>
  <si>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</si>
  <si>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</si>
  <si>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</si>
  <si>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</si>
  <si>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</si>
  <si>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</si>
  <si>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</si>
  <si>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</si>
  <si>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</si>
  <si>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</si>
  <si>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</si>
  <si>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</si>
  <si>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</si>
  <si>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</si>
  <si>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</si>
  <si>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</si>
  <si>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</si>
  <si>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</si>
  <si>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</si>
  <si>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</si>
  <si>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</si>
  <si>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</si>
  <si>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</si>
  <si>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</si>
  <si>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</si>
  <si>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</si>
  <si>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</si>
  <si>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</si>
  <si>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</si>
  <si>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</si>
  <si>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</si>
  <si>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</si>
  <si>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</si>
  <si>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</si>
  <si>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</si>
  <si>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</si>
  <si>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</si>
  <si>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</si>
  <si>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</si>
  <si>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</si>
  <si>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</si>
  <si>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</si>
  <si>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</si>
  <si>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</si>
  <si>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</si>
  <si>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</si>
  <si>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</si>
  <si>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</si>
  <si>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</si>
  <si>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</si>
  <si>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</si>
  <si>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</si>
  <si>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</si>
  <si>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</si>
  <si>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</si>
  <si>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</si>
  <si>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</si>
  <si>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</si>
  <si>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</si>
  <si>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</si>
  <si>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</si>
  <si>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</si>
  <si>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</si>
  <si>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</si>
  <si>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</si>
  <si>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</si>
  <si>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</si>
  <si>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</si>
  <si>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</si>
  <si>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</si>
  <si>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</si>
  <si>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</si>
  <si>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</si>
  <si>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</si>
  <si>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</si>
  <si>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</si>
  <si>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</si>
  <si>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</si>
  <si>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</si>
  <si>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</si>
  <si>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</si>
  <si>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</si>
  <si>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</si>
  <si>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</si>
  <si>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</si>
  <si>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</si>
  <si>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</si>
  <si>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</si>
  <si>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</si>
  <si>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</si>
  <si>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</si>
  <si>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</si>
  <si>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</si>
  <si>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</si>
  <si>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</si>
  <si>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</si>
  <si>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</si>
  <si>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</si>
  <si>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</si>
  <si>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</si>
  <si>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</si>
  <si>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</si>
  <si>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</si>
  <si>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</si>
  <si>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</si>
  <si>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</si>
  <si>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</si>
  <si>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</si>
  <si>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</si>
  <si>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</si>
  <si>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</si>
  <si>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</si>
  <si>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</si>
  <si>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</si>
  <si>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</si>
  <si>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</si>
  <si>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</si>
  <si>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</si>
  <si>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</si>
  <si>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</si>
  <si>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</si>
  <si>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</si>
  <si>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</si>
  <si>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</si>
  <si>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</si>
  <si>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</si>
  <si>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</si>
  <si>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</si>
  <si>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</si>
  <si>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</si>
  <si>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</si>
  <si>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</si>
  <si>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</si>
  <si>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</si>
  <si>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</si>
  <si>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</si>
  <si>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</si>
  <si>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</si>
  <si>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</si>
  <si>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</si>
  <si>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</si>
  <si>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</si>
  <si>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</si>
  <si>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</si>
  <si>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</si>
  <si>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</si>
  <si>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</si>
  <si>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</si>
  <si>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</si>
  <si>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</si>
  <si>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</si>
  <si>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</si>
  <si>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</si>
  <si>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</si>
  <si>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</si>
  <si>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</si>
  <si>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</si>
  <si>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</si>
  <si>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</si>
  <si>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</si>
  <si>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</si>
  <si>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</si>
  <si>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</si>
  <si>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</si>
  <si>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</si>
  <si>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</si>
  <si>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</si>
  <si>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</si>
  <si>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</si>
  <si>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</si>
  <si>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</si>
  <si>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</si>
  <si>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</si>
  <si>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</si>
  <si>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</si>
  <si>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</si>
  <si>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</si>
  <si>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</si>
  <si>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</si>
  <si>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</si>
  <si>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</si>
  <si>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</si>
  <si>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</si>
  <si>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</si>
  <si>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</si>
  <si>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</si>
  <si>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</si>
  <si>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</si>
  <si>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</si>
  <si>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</si>
  <si>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</si>
  <si>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</si>
  <si>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</si>
  <si>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</si>
  <si>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</si>
  <si>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</si>
  <si>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</si>
  <si>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</si>
  <si>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</si>
  <si>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</si>
  <si>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</si>
  <si>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</si>
  <si>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</si>
  <si>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</si>
  <si>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</si>
  <si>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</si>
  <si>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</si>
  <si>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</si>
  <si>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</si>
  <si>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</si>
  <si>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</si>
  <si>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</si>
  <si>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</si>
  <si>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</si>
  <si>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</si>
  <si>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</si>
  <si>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</si>
  <si>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</si>
  <si>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</si>
  <si>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</si>
  <si>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</si>
  <si>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</si>
  <si>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</si>
  <si>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</si>
  <si>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</si>
  <si>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</si>
  <si>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</si>
  <si>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</si>
  <si>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</si>
  <si>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</si>
  <si>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</si>
  <si>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</si>
  <si>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</si>
  <si>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</si>
  <si>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</si>
  <si>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</si>
  <si>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</si>
  <si>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</si>
  <si>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</si>
  <si>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</si>
  <si>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</si>
  <si>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</si>
  <si>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</si>
  <si>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</si>
  <si>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</si>
  <si>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</si>
  <si>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</si>
  <si>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</si>
  <si>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</si>
  <si>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</si>
  <si>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</si>
  <si>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</si>
  <si>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</si>
  <si>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</si>
  <si>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</si>
  <si>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</si>
  <si>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</si>
  <si>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</si>
  <si>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</si>
  <si>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</si>
  <si>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</si>
  <si>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</si>
  <si>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</si>
  <si>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</si>
  <si>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</si>
  <si>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</si>
  <si>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</si>
  <si>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</si>
  <si>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</si>
  <si>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</si>
  <si>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</si>
  <si>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</si>
  <si>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</si>
  <si>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</si>
  <si>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</si>
  <si>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</si>
  <si>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</si>
  <si>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</si>
  <si>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</si>
  <si>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</si>
  <si>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</si>
  <si>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</si>
  <si>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</si>
  <si>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</si>
  <si>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</si>
  <si>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</si>
  <si>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</si>
  <si>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</si>
  <si>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</si>
  <si>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</si>
  <si>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</si>
  <si>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</si>
  <si>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</si>
  <si>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</si>
  <si>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</si>
  <si>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</si>
  <si>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</si>
  <si>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</si>
  <si>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</si>
  <si>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</si>
  <si>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</si>
  <si>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</si>
  <si>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</si>
  <si>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</si>
  <si>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</si>
  <si>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</si>
  <si>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</si>
  <si>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</si>
  <si>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</si>
  <si>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</si>
  <si>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</si>
  <si>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</si>
  <si>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</si>
  <si>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</si>
  <si>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</si>
  <si>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</si>
  <si>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</si>
  <si>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</si>
  <si>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</si>
  <si>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</si>
  <si>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</si>
  <si>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</si>
  <si>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</si>
  <si>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</si>
  <si>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</si>
  <si>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</si>
  <si>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</si>
  <si>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</si>
  <si>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</si>
  <si>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</si>
  <si>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</si>
  <si>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</si>
  <si>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</si>
  <si>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</si>
  <si>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</si>
  <si>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</si>
  <si>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</si>
  <si>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</si>
  <si>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</si>
  <si>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</si>
  <si>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</si>
  <si>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</si>
  <si>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</si>
  <si>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</si>
  <si>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</si>
  <si>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</si>
  <si>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</si>
  <si>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</si>
  <si>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</si>
  <si>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</si>
  <si>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</si>
  <si>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</si>
  <si>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</si>
  <si>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</si>
  <si>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</si>
  <si>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</si>
  <si>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</si>
  <si>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</si>
  <si>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</si>
  <si>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</si>
  <si>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</si>
  <si>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</si>
  <si>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</si>
  <si>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</si>
  <si>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</si>
  <si>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</si>
  <si>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</si>
  <si>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</si>
  <si>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</si>
  <si>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</si>
  <si>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</si>
  <si>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</si>
  <si>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</si>
  <si>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</si>
  <si>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</si>
  <si>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</si>
  <si>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</si>
  <si>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</si>
  <si>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</si>
  <si>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</si>
  <si>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</si>
  <si>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</si>
  <si>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</si>
  <si>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</si>
  <si>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</si>
  <si>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</si>
  <si>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</si>
  <si>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</si>
  <si>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</si>
  <si>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</si>
  <si>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</si>
  <si>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</si>
  <si>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</si>
  <si>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</si>
  <si>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</si>
  <si>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</si>
  <si>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</si>
  <si>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</si>
  <si>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</si>
  <si>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</si>
  <si>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</si>
  <si>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</si>
  <si>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</si>
  <si>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</si>
  <si>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</si>
  <si>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</si>
  <si>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</si>
  <si>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</si>
  <si>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</si>
  <si>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</si>
  <si>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</si>
  <si>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</si>
  <si>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</si>
  <si>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</si>
  <si>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</si>
  <si>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</si>
  <si>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</si>
  <si>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</si>
  <si>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</si>
  <si>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</si>
  <si>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</si>
  <si>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</si>
  <si>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</si>
  <si>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</si>
  <si>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</si>
  <si>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</si>
  <si>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</si>
  <si>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</si>
  <si>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</si>
  <si>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</si>
  <si>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</si>
  <si>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</si>
  <si>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</si>
  <si>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</si>
  <si>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</si>
  <si>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</si>
  <si>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</si>
  <si>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</si>
  <si>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</si>
  <si>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</si>
  <si>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</si>
  <si>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</si>
  <si>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</si>
  <si>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</si>
  <si>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</si>
  <si>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</si>
  <si>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</si>
  <si>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</si>
  <si>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</si>
  <si>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</si>
  <si>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</si>
  <si>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</si>
  <si>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</si>
  <si>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</si>
  <si>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</si>
  <si>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</si>
  <si>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</si>
  <si>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</si>
  <si>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</si>
  <si>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</si>
  <si>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</si>
  <si>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</si>
  <si>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</si>
  <si>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</si>
  <si>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</si>
  <si>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</si>
  <si>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</si>
  <si>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</si>
  <si>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</si>
  <si>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</si>
  <si>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</si>
  <si>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</si>
  <si>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</si>
  <si>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</si>
  <si>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</si>
  <si>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</si>
  <si>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</si>
  <si>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</si>
  <si>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</si>
  <si>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</si>
  <si>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</si>
  <si>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</si>
  <si>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</si>
  <si>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</si>
  <si>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</si>
  <si>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</si>
  <si>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</si>
  <si>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</si>
  <si>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</si>
  <si>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</si>
  <si>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</si>
  <si>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</si>
  <si>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</si>
  <si>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</si>
  <si>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</si>
  <si>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</si>
  <si>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</si>
  <si>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</si>
  <si>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</si>
  <si>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</si>
  <si>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</si>
  <si>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</si>
  <si>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</si>
  <si>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</si>
  <si>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</si>
  <si>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</si>
  <si>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</si>
  <si>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</si>
  <si>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</si>
  <si>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</si>
  <si>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</si>
  <si>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</si>
  <si>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</si>
  <si>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</si>
  <si>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</si>
  <si>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</si>
  <si>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</si>
  <si>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</si>
  <si>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</si>
  <si>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</si>
  <si>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</si>
  <si>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</si>
  <si>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</si>
  <si>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</si>
  <si>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</si>
  <si>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</si>
  <si>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</si>
  <si>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</si>
  <si>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</si>
  <si>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</si>
  <si>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</si>
  <si>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</si>
  <si>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</si>
  <si>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</si>
  <si>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</si>
  <si>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</si>
  <si>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</si>
  <si>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</si>
  <si>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</si>
  <si>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</si>
  <si>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</si>
  <si>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</si>
  <si>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</si>
  <si>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</si>
  <si>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</si>
  <si>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</si>
  <si>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</si>
  <si>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</si>
  <si>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</si>
  <si>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</si>
  <si>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</si>
  <si>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</si>
  <si>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</si>
  <si>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</si>
  <si>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</si>
  <si>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</si>
  <si>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</si>
  <si>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</si>
  <si>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</si>
  <si>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</si>
  <si>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</si>
  <si>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</si>
  <si>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</si>
  <si>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</si>
  <si>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</si>
  <si>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</si>
  <si>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</si>
  <si>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</si>
  <si>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</si>
  <si>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</si>
  <si>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</si>
  <si>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</si>
  <si>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</si>
  <si>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</si>
  <si>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</si>
  <si>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</si>
  <si>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</si>
  <si>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</si>
  <si>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</si>
  <si>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</si>
  <si>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</si>
  <si>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</si>
  <si>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</si>
  <si>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</si>
  <si>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</si>
  <si>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</si>
  <si>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</si>
  <si>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</si>
  <si>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</si>
  <si>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</si>
  <si>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</si>
  <si>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</si>
  <si>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</si>
  <si>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</si>
  <si>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</si>
  <si>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</si>
  <si>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</si>
  <si>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</si>
  <si>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</si>
  <si>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</si>
  <si>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</si>
  <si>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</si>
  <si>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</si>
  <si>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</si>
  <si>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</si>
  <si>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</si>
  <si>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</si>
  <si>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</si>
  <si>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</si>
  <si>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</si>
  <si>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</si>
  <si>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</si>
  <si>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</si>
  <si>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</si>
  <si>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</si>
  <si>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</si>
  <si>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</si>
  <si>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</si>
  <si>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</si>
  <si>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</si>
  <si>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</si>
  <si>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</si>
  <si>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</si>
  <si>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</si>
  <si>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</si>
  <si>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</si>
  <si>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</si>
  <si>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</si>
  <si>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</si>
  <si>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</si>
  <si>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</si>
  <si>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</si>
  <si>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</si>
  <si>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</si>
  <si>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</si>
  <si>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</si>
  <si>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</si>
  <si>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</si>
  <si>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</si>
  <si>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</si>
  <si>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</si>
  <si>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</si>
  <si>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</si>
  <si>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</si>
  <si>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</si>
  <si>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</si>
  <si>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</si>
  <si>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</si>
  <si>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</si>
  <si>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</si>
  <si>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</si>
  <si>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</si>
  <si>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</si>
  <si>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</si>
  <si>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</si>
  <si>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</si>
  <si>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</si>
  <si>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</si>
  <si>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</si>
  <si>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</si>
  <si>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</si>
  <si>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</si>
  <si>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</si>
  <si>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</si>
  <si>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</si>
  <si>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</si>
  <si>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</si>
  <si>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</si>
  <si>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</si>
  <si>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</si>
  <si>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</si>
  <si>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</si>
  <si>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</si>
  <si>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</si>
  <si>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</si>
  <si>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</si>
  <si>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</si>
  <si>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</si>
  <si>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</si>
  <si>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</si>
  <si>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</si>
  <si>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</si>
  <si>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</si>
  <si>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</si>
  <si>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</si>
  <si>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</si>
  <si>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</si>
  <si>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</si>
  <si>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</si>
  <si>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</si>
  <si>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</si>
  <si>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</si>
  <si>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</si>
  <si>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</si>
  <si>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</si>
  <si>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</si>
  <si>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</si>
  <si>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</si>
  <si>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</si>
  <si>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</si>
  <si>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</si>
  <si>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</si>
  <si>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</si>
  <si>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</si>
  <si>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</si>
  <si>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</si>
  <si>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</si>
  <si>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</si>
  <si>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</si>
  <si>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</si>
  <si>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</si>
  <si>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</si>
  <si>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</si>
  <si>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</si>
  <si>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</si>
  <si>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</si>
  <si>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</si>
  <si>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</si>
  <si>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</si>
  <si>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</si>
  <si>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</si>
  <si>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</si>
  <si>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</si>
  <si>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</si>
  <si>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</si>
  <si>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</si>
  <si>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</si>
  <si>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</si>
  <si>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</si>
  <si>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</si>
  <si>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</si>
  <si>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</si>
  <si>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</si>
  <si>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</si>
  <si>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</si>
  <si>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</si>
  <si>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</si>
  <si>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</si>
  <si>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</si>
  <si>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</si>
  <si>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</si>
  <si>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</si>
  <si>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</si>
  <si>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</si>
  <si>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</si>
  <si>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</si>
  <si>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</si>
  <si>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</si>
  <si>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</si>
  <si>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</si>
  <si>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</si>
  <si>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</si>
  <si>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</si>
  <si>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</si>
  <si>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</si>
  <si>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</si>
  <si>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</si>
  <si>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</si>
  <si>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</si>
  <si>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</si>
  <si>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</si>
  <si>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</si>
  <si>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</si>
  <si>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</si>
  <si>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</si>
  <si>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</si>
  <si>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</si>
  <si>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</si>
  <si>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</si>
  <si>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</si>
  <si>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</si>
  <si>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</si>
  <si>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</si>
  <si>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</si>
  <si>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</si>
  <si>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</si>
  <si>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</si>
  <si>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</si>
  <si>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</si>
  <si>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</si>
  <si>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</si>
  <si>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</si>
  <si>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</si>
  <si>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</si>
  <si>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</si>
  <si>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</si>
  <si>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</si>
  <si>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</si>
  <si>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</si>
  <si>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</si>
  <si>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</si>
  <si>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</si>
  <si>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</si>
  <si>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</si>
  <si>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</si>
  <si>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</si>
  <si>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</si>
  <si>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</si>
  <si>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</si>
  <si>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</si>
  <si>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</si>
  <si>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</si>
  <si>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</si>
  <si>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</si>
  <si>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</si>
  <si>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</si>
  <si>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</si>
  <si>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</si>
  <si>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</si>
  <si>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</si>
  <si>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</si>
  <si>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</si>
  <si>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</si>
  <si>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</si>
  <si>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</si>
  <si>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</si>
  <si>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</si>
  <si>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</si>
  <si>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</si>
  <si>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</si>
  <si>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</si>
  <si>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</si>
  <si>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</si>
  <si>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</si>
  <si>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</si>
  <si>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</si>
  <si>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</si>
  <si>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</si>
  <si>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</si>
  <si>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</si>
  <si>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</si>
  <si>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</si>
  <si>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</si>
  <si>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</si>
  <si>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</si>
  <si>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</si>
  <si>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</si>
  <si>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</si>
  <si>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</si>
  <si>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</si>
  <si>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</si>
  <si>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</si>
  <si>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</si>
  <si>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</si>
  <si>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</si>
  <si>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</si>
  <si>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</si>
  <si>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</si>
  <si>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</si>
  <si>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</si>
  <si>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</si>
  <si>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</si>
  <si>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</si>
  <si>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</si>
  <si>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</si>
  <si>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</si>
  <si>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</si>
  <si>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</si>
  <si>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</si>
  <si>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</si>
  <si>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</si>
  <si>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</si>
  <si>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</si>
  <si>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</si>
  <si>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</si>
  <si>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</si>
  <si>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</si>
  <si>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</si>
  <si>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</si>
  <si>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</si>
  <si>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</si>
  <si>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</si>
  <si>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</si>
  <si>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</si>
  <si>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</si>
  <si>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</si>
  <si>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</si>
  <si>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</si>
  <si>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</si>
  <si>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</si>
  <si>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</si>
  <si>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</si>
  <si>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</si>
  <si>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</si>
  <si>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</si>
  <si>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</si>
  <si>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</si>
  <si>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</si>
  <si>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</si>
  <si>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</si>
  <si>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</si>
  <si>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</si>
  <si>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</si>
  <si>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</si>
  <si>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</si>
  <si>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</si>
  <si>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</si>
  <si>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</si>
  <si>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</si>
  <si>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</si>
  <si>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</si>
  <si>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</si>
  <si>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</si>
  <si>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</si>
  <si>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</si>
  <si>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</si>
  <si>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</si>
  <si>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</si>
  <si>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</si>
  <si>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</si>
  <si>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</si>
  <si>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</si>
  <si>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</si>
  <si>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</si>
  <si>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</si>
  <si>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</si>
  <si>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</si>
  <si>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</si>
  <si>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</si>
  <si>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</si>
  <si>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</si>
  <si>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</si>
  <si>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</si>
  <si>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</si>
  <si>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</si>
  <si>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</si>
  <si>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</si>
  <si>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</si>
  <si>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</si>
  <si>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</si>
  <si>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</si>
  <si>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</si>
  <si>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</si>
  <si>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</si>
  <si>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</si>
  <si>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</si>
  <si>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</si>
  <si>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</si>
  <si>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</si>
  <si>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</si>
  <si>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</si>
  <si>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</si>
  <si>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</si>
  <si>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</si>
  <si>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</si>
  <si>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</si>
  <si>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</si>
  <si>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</si>
  <si>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</si>
  <si>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</si>
  <si>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</si>
  <si>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</si>
  <si>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</si>
  <si>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</si>
  <si>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</si>
  <si>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</si>
  <si>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</si>
  <si>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</si>
  <si>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</si>
  <si>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</si>
  <si>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</si>
  <si>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</si>
  <si>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</si>
  <si>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</si>
  <si>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</si>
  <si>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</si>
  <si>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</si>
  <si>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</si>
  <si>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</si>
  <si>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</si>
  <si>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</si>
  <si>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</si>
  <si>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</si>
  <si>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</si>
  <si>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</si>
  <si>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</si>
  <si>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</si>
  <si>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</si>
  <si>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</si>
  <si>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</si>
  <si>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</si>
  <si>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</si>
  <si>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</si>
  <si>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</si>
  <si>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</si>
  <si>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</si>
  <si>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</si>
  <si>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</si>
  <si>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</si>
  <si>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</si>
  <si>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</si>
  <si>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</si>
  <si>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</si>
  <si>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</si>
  <si>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</si>
  <si>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</si>
  <si>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</si>
  <si>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</si>
  <si>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</si>
  <si>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</si>
  <si>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</si>
  <si>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</si>
  <si>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</si>
  <si>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</si>
  <si>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</si>
  <si>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</si>
  <si>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</si>
  <si>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</si>
  <si>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</si>
  <si>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</si>
  <si>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</si>
  <si>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</si>
  <si>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</si>
  <si>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</si>
  <si>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</si>
  <si>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</si>
  <si>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</si>
  <si>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</si>
  <si>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</si>
  <si>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</si>
  <si>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</si>
  <si>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</si>
  <si>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</si>
  <si>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</si>
  <si>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</si>
  <si>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</si>
  <si>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</si>
  <si>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</si>
  <si>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</si>
  <si>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</si>
  <si>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</si>
  <si>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</si>
  <si>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</si>
  <si>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</si>
  <si>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</si>
  <si>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</si>
  <si>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</si>
  <si>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</si>
  <si>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</si>
  <si>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</si>
  <si>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</si>
  <si>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</si>
  <si>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</si>
  <si>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</si>
  <si>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</si>
  <si>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</si>
  <si>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</si>
  <si>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</si>
  <si>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</si>
  <si>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</si>
  <si>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</si>
  <si>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</si>
  <si>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</si>
  <si>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</si>
  <si>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</si>
  <si>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</si>
  <si>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</si>
  <si>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</si>
  <si>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</si>
  <si>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</si>
  <si>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</si>
  <si>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</si>
  <si>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</si>
  <si>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</si>
  <si>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</si>
  <si>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</si>
  <si>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</si>
  <si>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</si>
  <si>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</si>
  <si>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</si>
  <si>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</si>
  <si>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</si>
  <si>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</si>
  <si>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</si>
  <si>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</si>
  <si>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</si>
  <si>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</si>
  <si>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</si>
  <si>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</si>
  <si>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</si>
  <si>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</si>
  <si>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</si>
  <si>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</si>
  <si>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</si>
  <si>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</si>
  <si>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</si>
  <si>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</si>
  <si>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</si>
  <si>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</si>
  <si>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</si>
  <si>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</si>
  <si>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</si>
  <si>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</si>
  <si>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</si>
  <si>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</si>
  <si>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</si>
  <si>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</si>
  <si>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</si>
  <si>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</si>
  <si>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</si>
  <si>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</si>
  <si>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</si>
  <si>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</si>
  <si>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</si>
  <si>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</si>
  <si>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</si>
  <si>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</si>
  <si>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</si>
  <si>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</si>
  <si>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</si>
  <si>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</si>
  <si>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</si>
  <si>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</si>
  <si>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</si>
  <si>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</si>
  <si>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</si>
  <si>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</si>
  <si>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</si>
  <si>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</si>
  <si>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</si>
  <si>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</si>
  <si>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</si>
  <si>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</si>
  <si>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</si>
  <si>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</si>
  <si>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</si>
  <si>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</si>
  <si>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</si>
  <si>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</si>
  <si>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</si>
  <si>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</si>
  <si>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</si>
  <si>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</si>
  <si>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</si>
  <si>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</si>
  <si>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</si>
  <si>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</si>
  <si>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</si>
  <si>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</si>
  <si>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</si>
  <si>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</si>
  <si>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</si>
  <si>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</si>
  <si>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</si>
  <si>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</si>
  <si>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</si>
  <si>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</si>
  <si>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</si>
  <si>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</si>
  <si>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</si>
  <si>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</si>
  <si>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</si>
  <si>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</si>
  <si>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</si>
  <si>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</si>
  <si>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</si>
  <si>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</si>
  <si>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</si>
  <si>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</si>
  <si>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</si>
  <si>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</si>
  <si>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</si>
  <si>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</si>
  <si>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</si>
  <si>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</si>
  <si>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</si>
  <si>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</si>
  <si>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</si>
  <si>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</si>
  <si>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</si>
  <si>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</si>
  <si>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</si>
  <si>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</si>
  <si>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</si>
  <si>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</si>
  <si>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</si>
  <si>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</si>
  <si>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</si>
  <si>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</si>
  <si>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</si>
  <si>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</si>
  <si>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</si>
  <si>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</si>
  <si>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</si>
  <si>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</si>
  <si>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</si>
  <si>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</si>
  <si>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</si>
  <si>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</si>
  <si>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</si>
  <si>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</si>
  <si>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</si>
  <si>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</si>
  <si>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</si>
  <si>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</si>
  <si>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</si>
  <si>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</si>
  <si>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</si>
  <si>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</si>
  <si>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</si>
  <si>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</si>
  <si>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</si>
  <si>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</si>
  <si>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</si>
  <si>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</si>
  <si>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</si>
  <si>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</si>
  <si>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</si>
  <si>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</si>
  <si>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</si>
  <si>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</si>
  <si>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</si>
  <si>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</si>
  <si>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</si>
  <si>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</si>
  <si>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</si>
  <si>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</si>
  <si>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</si>
  <si>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</si>
  <si>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</si>
  <si>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</si>
  <si>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</si>
  <si>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</si>
  <si>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</si>
  <si>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</si>
  <si>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</si>
  <si>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</si>
  <si>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</si>
  <si>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</si>
  <si>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</si>
  <si>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</si>
  <si>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</si>
  <si>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</si>
  <si>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</si>
  <si>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</si>
  <si>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</si>
  <si>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</si>
  <si>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</si>
  <si>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</si>
  <si>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</si>
  <si>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</si>
  <si>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</si>
  <si>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</si>
  <si>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</si>
  <si>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</si>
  <si>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</si>
  <si>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</si>
  <si>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</si>
  <si>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</si>
  <si>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</si>
  <si>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</si>
  <si>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</si>
  <si>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</si>
  <si>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</si>
  <si>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</si>
  <si>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</si>
  <si>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</si>
  <si>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</si>
  <si>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</si>
  <si>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</si>
  <si>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</si>
  <si>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</si>
  <si>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</si>
  <si>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</si>
  <si>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</si>
  <si>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</si>
  <si>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</si>
  <si>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</si>
  <si>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</si>
  <si>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</si>
  <si>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</si>
  <si>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</si>
  <si>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</si>
  <si>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</si>
  <si>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</si>
  <si>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</si>
  <si>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</si>
  <si>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</si>
  <si>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</si>
  <si>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</si>
  <si>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</si>
  <si>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</si>
  <si>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</si>
  <si>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</si>
  <si>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</si>
  <si>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</si>
  <si>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</si>
  <si>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</si>
  <si>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</si>
  <si>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</si>
  <si>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</si>
  <si>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</si>
  <si>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</si>
  <si>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</si>
  <si>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</si>
  <si>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</si>
  <si>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</si>
  <si>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</si>
  <si>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</si>
  <si>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</si>
  <si>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</si>
  <si>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</si>
  <si>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</si>
  <si>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</si>
  <si>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</si>
  <si>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</si>
  <si>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</si>
  <si>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</si>
  <si>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</si>
  <si>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</si>
  <si>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</si>
  <si>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</si>
  <si>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</si>
  <si>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</si>
  <si>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</si>
  <si>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</si>
  <si>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</si>
  <si>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</si>
  <si>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</si>
  <si>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</si>
  <si>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</si>
  <si>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</si>
  <si>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</si>
  <si>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</si>
  <si>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</si>
  <si>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</si>
  <si>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</si>
  <si>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</si>
  <si>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</si>
  <si>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</si>
  <si>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</si>
  <si>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</si>
  <si>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</si>
  <si>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</si>
  <si>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</si>
  <si>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</si>
  <si>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</si>
  <si>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</si>
  <si>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</si>
  <si>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</si>
  <si>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</si>
  <si>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</si>
  <si>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</si>
  <si>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</si>
  <si>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</si>
  <si>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</si>
  <si>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</si>
  <si>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</si>
  <si>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</si>
  <si>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</si>
  <si>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</si>
  <si>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</si>
  <si>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</si>
  <si>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</si>
  <si>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</si>
  <si>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</si>
  <si>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</si>
  <si>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</si>
  <si>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</si>
  <si>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</si>
  <si>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</si>
  <si>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</si>
  <si>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</si>
  <si>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</si>
  <si>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</si>
  <si>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</si>
  <si>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</si>
  <si>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</si>
  <si>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</si>
  <si>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</si>
  <si>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</si>
  <si>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</si>
  <si>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</si>
  <si>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</si>
  <si>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</si>
  <si>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</si>
  <si>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</si>
  <si>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</si>
  <si>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</si>
  <si>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</si>
  <si>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</si>
  <si>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</si>
  <si>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</si>
  <si>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</si>
  <si>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</si>
  <si>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</si>
  <si>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</si>
  <si>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</si>
  <si>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</si>
  <si>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</si>
  <si>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</si>
  <si>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</si>
  <si>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</si>
  <si>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</si>
  <si>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</si>
  <si>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</si>
  <si>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</si>
  <si>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</si>
  <si>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</si>
  <si>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</si>
  <si>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</si>
  <si>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</si>
  <si>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</si>
  <si>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</si>
  <si>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</si>
  <si>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</si>
  <si>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</si>
  <si>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</si>
  <si>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</si>
  <si>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</si>
  <si>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</si>
  <si>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</si>
  <si>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</si>
  <si>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</si>
  <si>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</si>
  <si>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</si>
  <si>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</si>
  <si>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</si>
  <si>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</si>
  <si>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</si>
  <si>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</si>
  <si>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</si>
  <si>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</si>
  <si>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</si>
  <si>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</si>
  <si>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</si>
  <si>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</si>
  <si>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</si>
  <si>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</si>
  <si>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</si>
  <si>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</si>
  <si>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</si>
  <si>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</si>
  <si>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</si>
  <si>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</si>
  <si>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</si>
  <si>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</si>
  <si>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</si>
  <si>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</si>
  <si>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</si>
  <si>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</si>
  <si>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</si>
  <si>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</si>
  <si>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</si>
  <si>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</si>
  <si>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</si>
  <si>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</si>
  <si>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</si>
  <si>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</si>
  <si>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</si>
  <si>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</si>
  <si>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</si>
  <si>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</si>
  <si>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</si>
  <si>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</si>
  <si>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</si>
  <si>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</si>
  <si>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</si>
  <si>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</si>
  <si>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</si>
  <si>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</si>
  <si>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</si>
  <si>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</si>
  <si>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</si>
  <si>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</si>
  <si>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</si>
  <si>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</si>
  <si>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</si>
  <si>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</si>
  <si>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</si>
  <si>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</si>
  <si>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</si>
  <si>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</si>
  <si>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</si>
  <si>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</si>
  <si>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</si>
  <si>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</si>
  <si>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</si>
  <si>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</si>
  <si>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</si>
  <si>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</si>
  <si>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</si>
  <si>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</si>
  <si>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</si>
  <si>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</si>
  <si>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</si>
  <si>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</si>
  <si>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</si>
  <si>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</si>
  <si>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</si>
  <si>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</si>
  <si>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</si>
  <si>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</si>
  <si>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</si>
  <si>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</si>
  <si>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</si>
  <si>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</si>
  <si>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</si>
  <si>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</si>
  <si>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</si>
  <si>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</si>
  <si>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</si>
  <si>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</si>
  <si>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</si>
  <si>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</si>
  <si>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</si>
  <si>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</si>
  <si>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</si>
  <si>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</si>
  <si>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</si>
  <si>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</si>
  <si>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</si>
  <si>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</si>
  <si>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</si>
  <si>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</si>
  <si>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</si>
  <si>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</si>
  <si>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</si>
  <si>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</si>
  <si>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</si>
  <si>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</si>
  <si>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</si>
  <si>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</si>
  <si>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</si>
  <si>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</si>
  <si>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</si>
  <si>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</si>
  <si>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</si>
  <si>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</si>
  <si>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</si>
  <si>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</si>
  <si>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</si>
  <si>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</si>
  <si>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</si>
  <si>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</si>
  <si>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</si>
  <si>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</si>
  <si>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</si>
  <si>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</si>
  <si>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</si>
  <si>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</si>
  <si>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</si>
  <si>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</si>
  <si>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</si>
  <si>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</si>
  <si>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</si>
  <si>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</si>
  <si>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</si>
  <si>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</si>
  <si>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</si>
  <si>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</si>
  <si>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</si>
  <si>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</si>
  <si>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</si>
  <si>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</si>
  <si>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</si>
  <si>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</si>
  <si>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</si>
  <si>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</si>
  <si>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</si>
  <si>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</si>
  <si>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</si>
  <si>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</si>
  <si>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</si>
  <si>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</si>
  <si>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</si>
  <si>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</si>
  <si>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</si>
  <si>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</si>
  <si>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</si>
  <si>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</si>
  <si>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</si>
  <si>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</si>
  <si>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</si>
  <si>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</si>
  <si>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</si>
  <si>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</si>
  <si>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</si>
  <si>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</si>
  <si>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</si>
  <si>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</si>
  <si>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</si>
  <si>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</si>
  <si>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</si>
  <si>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</si>
  <si>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</si>
  <si>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</si>
  <si>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</si>
  <si>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</si>
  <si>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</si>
  <si>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</si>
  <si>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</si>
  <si>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</si>
  <si>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</si>
  <si>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</si>
  <si>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</si>
  <si>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</si>
  <si>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</si>
  <si>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</si>
  <si>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</si>
  <si>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</si>
  <si>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</si>
  <si>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</si>
  <si>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</si>
  <si>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</si>
  <si>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</si>
  <si>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</si>
  <si>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</si>
  <si>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</si>
  <si>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</si>
  <si>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</si>
  <si>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</si>
  <si>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</si>
  <si>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</si>
  <si>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</si>
  <si>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</si>
  <si>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</si>
  <si>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</si>
  <si>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</si>
  <si>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</si>
  <si>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</si>
  <si>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</si>
  <si>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</si>
  <si>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</si>
  <si>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</si>
  <si>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</si>
  <si>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</si>
  <si>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</si>
  <si>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</si>
  <si>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</si>
  <si>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</si>
  <si>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</si>
  <si>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</si>
  <si>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</si>
  <si>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</si>
  <si>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</si>
  <si>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</si>
  <si>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</si>
  <si>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</si>
  <si>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</si>
  <si>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</si>
  <si>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</si>
  <si>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</si>
  <si>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</si>
  <si>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</si>
  <si>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</si>
  <si>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</si>
  <si>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</si>
  <si>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</si>
  <si>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</si>
  <si>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</si>
  <si>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</si>
  <si>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</si>
  <si>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</si>
  <si>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</si>
  <si>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</si>
  <si>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</si>
  <si>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</si>
  <si>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</si>
  <si>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</si>
  <si>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</si>
  <si>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</si>
  <si>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</si>
  <si>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</si>
  <si>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</si>
  <si>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</si>
  <si>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</si>
  <si>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</si>
  <si>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</si>
  <si>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</si>
  <si>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</si>
  <si>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</si>
  <si>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</si>
  <si>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</si>
  <si>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</si>
  <si>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</si>
  <si>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</si>
  <si>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</si>
  <si>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</si>
  <si>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</si>
  <si>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</si>
  <si>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</si>
  <si>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</si>
  <si>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</si>
  <si>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</si>
  <si>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</si>
  <si>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</si>
  <si>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</si>
  <si>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</si>
  <si>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</si>
  <si>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</si>
  <si>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</si>
  <si>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</si>
  <si>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</si>
  <si>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</si>
  <si>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</si>
  <si>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</si>
  <si>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</si>
  <si>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</si>
  <si>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</si>
  <si>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</si>
  <si>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</si>
  <si>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</si>
  <si>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</si>
  <si>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</si>
  <si>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</si>
  <si>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</si>
  <si>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</si>
  <si>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</si>
  <si>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</si>
  <si>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</si>
  <si>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</si>
  <si>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</si>
  <si>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</si>
  <si>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</si>
  <si>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</si>
  <si>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</si>
  <si>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</si>
  <si>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</si>
  <si>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</si>
  <si>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</si>
  <si>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</si>
  <si>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</si>
  <si>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</si>
  <si>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</si>
  <si>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</si>
  <si>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</si>
  <si>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</si>
  <si>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</si>
  <si>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</si>
  <si>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</si>
  <si>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</si>
  <si>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</si>
  <si>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</si>
  <si>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</si>
  <si>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</si>
  <si>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</si>
  <si>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</si>
  <si>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</si>
  <si>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</si>
  <si>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</si>
  <si>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</si>
  <si>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</si>
  <si>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</si>
  <si>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</si>
  <si>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</si>
  <si>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</si>
  <si>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</si>
  <si>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</si>
  <si>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</si>
  <si>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</si>
  <si>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</si>
  <si>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</si>
  <si>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</si>
  <si>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</si>
  <si>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</si>
  <si>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</si>
  <si>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</si>
  <si>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</si>
  <si>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</si>
  <si>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</si>
  <si>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</si>
  <si>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</si>
  <si>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</si>
  <si>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</si>
  <si>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</si>
  <si>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</si>
  <si>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</si>
  <si>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</si>
  <si>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</si>
  <si>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</si>
  <si>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</si>
  <si>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</si>
  <si>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</si>
  <si>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</si>
  <si>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</si>
  <si>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</si>
  <si>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</si>
  <si>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</si>
  <si>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</si>
  <si>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</si>
  <si>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</si>
  <si>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</si>
  <si>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</si>
  <si>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</si>
  <si>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</si>
  <si>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</si>
  <si>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</si>
  <si>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</si>
  <si>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</si>
  <si>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</si>
  <si>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</si>
  <si>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</si>
  <si>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</si>
  <si>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</si>
  <si>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</si>
  <si>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</si>
  <si>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</si>
  <si>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</si>
  <si>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</si>
  <si>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</si>
  <si>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</si>
  <si>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</si>
  <si>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</si>
  <si>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</si>
  <si>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</si>
  <si>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</si>
  <si>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</si>
  <si>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</si>
  <si>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</si>
  <si>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</si>
  <si>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</si>
  <si>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</si>
  <si>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</si>
  <si>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</si>
  <si>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</si>
  <si>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</si>
  <si>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</si>
  <si>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</si>
  <si>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</si>
  <si>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</si>
  <si>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</si>
  <si>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</si>
  <si>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</si>
  <si>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</si>
  <si>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</si>
  <si>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</si>
  <si>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</si>
  <si>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</si>
  <si>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</si>
  <si>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</si>
  <si>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</si>
  <si>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</si>
  <si>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</si>
  <si>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</si>
  <si>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</si>
  <si>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</si>
  <si>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</si>
  <si>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</si>
  <si>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</si>
  <si>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</si>
  <si>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</si>
  <si>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</si>
  <si>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</si>
  <si>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</si>
  <si>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</si>
  <si>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</si>
  <si>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</si>
  <si>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</si>
  <si>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</si>
  <si>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</si>
  <si>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</si>
  <si>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</si>
  <si>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</si>
  <si>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</si>
  <si>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</si>
  <si>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</si>
  <si>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</si>
  <si>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</si>
  <si>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</si>
  <si>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</si>
  <si>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</si>
  <si>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</si>
  <si>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</si>
  <si>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</si>
  <si>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</si>
  <si>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</si>
  <si>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</si>
  <si>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</si>
  <si>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</si>
  <si>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</si>
  <si>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</si>
  <si>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</si>
  <si>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</si>
  <si>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</si>
  <si>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</si>
  <si>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</si>
  <si>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</si>
  <si>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</si>
  <si>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</si>
  <si>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</si>
  <si>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</si>
  <si>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</si>
  <si>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</si>
  <si>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</si>
  <si>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</si>
  <si>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</si>
  <si>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</si>
  <si>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</si>
  <si>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</si>
  <si>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</si>
  <si>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</si>
  <si>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</si>
  <si>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</si>
  <si>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</si>
  <si>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</si>
  <si>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</si>
  <si>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</si>
  <si>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</si>
  <si>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</si>
  <si>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</si>
  <si>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</si>
  <si>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</si>
  <si>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</si>
  <si>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</si>
  <si>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</si>
  <si>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</si>
  <si>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</si>
  <si>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</si>
  <si>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</si>
  <si>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</si>
  <si>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</si>
  <si>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</si>
  <si>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</si>
  <si>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</si>
  <si>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</si>
  <si>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</si>
  <si>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</si>
  <si>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</si>
  <si>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</si>
  <si>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</si>
  <si>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</si>
  <si>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</si>
  <si>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</si>
  <si>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</si>
  <si>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</si>
  <si>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</si>
  <si>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</si>
  <si>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</si>
  <si>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</si>
  <si>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</si>
  <si>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</si>
  <si>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</si>
  <si>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</si>
  <si>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</si>
  <si>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</si>
  <si>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</si>
  <si>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</si>
  <si>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</si>
  <si>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</si>
  <si>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</si>
  <si>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</si>
  <si>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</si>
  <si>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</si>
  <si>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</si>
  <si>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</si>
  <si>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</si>
  <si>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</si>
  <si>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</si>
  <si>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</si>
  <si>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</si>
  <si>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</si>
  <si>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</si>
  <si>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</si>
  <si>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</si>
  <si>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</si>
  <si>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</si>
  <si>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</si>
  <si>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</si>
  <si>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</si>
  <si>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</si>
  <si>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</si>
  <si>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</si>
  <si>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</si>
  <si>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</si>
  <si>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</si>
  <si>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</si>
  <si>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</si>
  <si>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</si>
  <si>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</si>
  <si>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</si>
  <si>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</si>
  <si>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</si>
  <si>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</si>
  <si>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</si>
  <si>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</si>
  <si>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</si>
  <si>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</si>
  <si>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</si>
  <si>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</si>
  <si>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</si>
  <si>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</si>
  <si>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</si>
  <si>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</si>
  <si>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</si>
  <si>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</si>
  <si>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</si>
  <si>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</si>
  <si>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</si>
  <si>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</si>
  <si>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</si>
  <si>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</si>
  <si>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</si>
  <si>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</si>
  <si>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</si>
  <si>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</si>
  <si>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</si>
  <si>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</si>
  <si>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</si>
  <si>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</si>
  <si>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</si>
  <si>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</si>
  <si>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</si>
  <si>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</si>
  <si>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</si>
  <si>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</si>
  <si>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</si>
  <si>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</si>
  <si>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</si>
  <si>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</si>
  <si>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</si>
  <si>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</si>
  <si>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</si>
  <si>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</si>
  <si>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</si>
  <si>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</si>
  <si>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</si>
  <si>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</si>
  <si>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</si>
  <si>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</si>
  <si>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</si>
  <si>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</si>
  <si>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</si>
  <si>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</si>
  <si>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</si>
  <si>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</si>
  <si>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</si>
  <si>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</si>
  <si>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</si>
  <si>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</si>
  <si>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</si>
  <si>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</si>
  <si>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</si>
  <si>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</si>
  <si>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</si>
  <si>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</si>
  <si>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</si>
  <si>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</si>
  <si>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</si>
  <si>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</si>
  <si>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</si>
  <si>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</si>
  <si>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</si>
  <si>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</si>
  <si>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</si>
  <si>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</si>
  <si>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</si>
  <si>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</si>
  <si>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</si>
  <si>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</si>
  <si>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</si>
  <si>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</si>
  <si>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</si>
  <si>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</si>
  <si>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</si>
  <si>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</si>
  <si>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</si>
  <si>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</si>
  <si>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</si>
  <si>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</si>
  <si>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</si>
  <si>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</si>
  <si>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</si>
  <si>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</si>
  <si>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</si>
  <si>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</si>
  <si>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</si>
  <si>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</si>
  <si>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</si>
  <si>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</si>
  <si>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</si>
  <si>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</si>
  <si>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</si>
  <si>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</si>
  <si>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</si>
  <si>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</si>
  <si>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</si>
  <si>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</si>
  <si>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</si>
  <si>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</si>
  <si>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</si>
  <si>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</si>
  <si>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</si>
  <si>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</si>
  <si>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</si>
  <si>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</si>
  <si>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</si>
  <si>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</si>
  <si>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</si>
  <si>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</si>
  <si>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</si>
  <si>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</si>
  <si>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</si>
  <si>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</si>
  <si>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</si>
  <si>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</si>
  <si>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</si>
  <si>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</si>
  <si>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</si>
  <si>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</si>
  <si>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</si>
  <si>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</si>
  <si>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</si>
  <si>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</si>
  <si>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</si>
  <si>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</si>
  <si>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</si>
  <si>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</si>
  <si>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</si>
  <si>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</si>
  <si>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</si>
  <si>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</si>
  <si>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</si>
  <si>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</si>
  <si>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</si>
  <si>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</si>
  <si>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</si>
  <si>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</si>
  <si>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</si>
  <si>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</si>
  <si>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</si>
  <si>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</si>
  <si>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</si>
  <si>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</si>
  <si>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</si>
  <si>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</si>
  <si>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</si>
  <si>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</si>
  <si>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</si>
  <si>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</si>
  <si>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</si>
  <si>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</si>
  <si>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</si>
  <si>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</si>
  <si>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</si>
  <si>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</si>
  <si>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</si>
  <si>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</si>
  <si>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</si>
  <si>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</si>
  <si>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</si>
  <si>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</si>
  <si>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</si>
  <si>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</si>
  <si>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</si>
  <si>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</si>
  <si>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</si>
  <si>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</si>
  <si>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</si>
  <si>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</si>
  <si>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</si>
  <si>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</si>
  <si>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</si>
  <si>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</si>
  <si>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</si>
  <si>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</si>
  <si>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</si>
  <si>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</si>
  <si>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</si>
  <si>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</si>
  <si>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</si>
  <si>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</si>
  <si>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</si>
  <si>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</si>
  <si>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</si>
  <si>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</si>
  <si>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</si>
  <si>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</si>
  <si>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</si>
  <si>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</si>
  <si>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</si>
  <si>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</si>
  <si>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</si>
  <si>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</si>
  <si>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</si>
  <si>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</si>
  <si>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</si>
  <si>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</si>
  <si>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</si>
  <si>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</si>
  <si>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</si>
  <si>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</si>
  <si>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</si>
  <si>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</si>
  <si>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</si>
  <si>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</si>
  <si>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</si>
  <si>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</si>
  <si>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</si>
  <si>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</si>
  <si>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</si>
  <si>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</si>
  <si>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</si>
  <si>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</si>
  <si>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</si>
  <si>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</si>
  <si>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</si>
  <si>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</si>
  <si>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</si>
  <si>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</si>
  <si>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</si>
  <si>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</si>
  <si>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</si>
  <si>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</si>
  <si>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</si>
  <si>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</si>
  <si>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</si>
  <si>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</si>
  <si>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</si>
  <si>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</si>
  <si>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</si>
  <si>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</si>
  <si>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</si>
  <si>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</si>
  <si>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</si>
  <si>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</si>
  <si>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</si>
  <si>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</si>
  <si>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</si>
  <si>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</si>
  <si>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</si>
  <si>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</si>
  <si>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</si>
  <si>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</si>
  <si>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</si>
  <si>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</si>
  <si>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</si>
  <si>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</si>
  <si>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</si>
  <si>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</si>
  <si>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</si>
  <si>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</si>
  <si>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</si>
  <si>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</si>
  <si>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</si>
  <si>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</si>
  <si>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</si>
  <si>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</si>
  <si>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</si>
  <si>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</si>
  <si>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</si>
  <si>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</si>
  <si>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</si>
  <si>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</si>
  <si>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</si>
  <si>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</si>
  <si>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</si>
  <si>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</si>
  <si>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</si>
  <si>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</si>
  <si>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</si>
  <si>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</si>
  <si>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</si>
  <si>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</si>
  <si>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</si>
  <si>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</si>
  <si>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</si>
  <si>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</si>
  <si>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</si>
  <si>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</si>
  <si>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</si>
  <si>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</si>
  <si>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</si>
  <si>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</si>
  <si>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</si>
  <si>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</si>
  <si>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</si>
  <si>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</si>
  <si>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</si>
  <si>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</si>
  <si>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</si>
  <si>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</si>
  <si>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</si>
  <si>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</si>
  <si>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</si>
  <si>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</si>
  <si>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</si>
  <si>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</si>
  <si>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</si>
  <si>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</si>
  <si>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</si>
  <si>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</si>
  <si>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</si>
  <si>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</si>
  <si>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</si>
  <si>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</si>
  <si>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</si>
  <si>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</si>
  <si>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</si>
  <si>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</si>
  <si>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</si>
  <si>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</si>
  <si>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</si>
  <si>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</si>
  <si>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</si>
  <si>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</si>
  <si>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</si>
  <si>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</si>
  <si>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</si>
  <si>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</si>
  <si>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</si>
  <si>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</si>
  <si>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</si>
  <si>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</si>
  <si>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</si>
  <si>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</si>
  <si>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</si>
  <si>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</si>
  <si>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</si>
  <si>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</si>
  <si>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</si>
  <si>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</si>
  <si>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</si>
  <si>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</si>
  <si>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</si>
  <si>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</si>
  <si>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</si>
  <si>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</si>
  <si>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</si>
  <si>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</si>
  <si>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</si>
  <si>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</si>
  <si>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</si>
  <si>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</si>
  <si>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</si>
  <si>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</si>
  <si>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</si>
  <si>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</si>
  <si>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</si>
  <si>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</si>
  <si>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</si>
  <si>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</si>
  <si>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</si>
  <si>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</si>
  <si>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</si>
  <si>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</si>
  <si>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</si>
  <si>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</si>
  <si>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</si>
  <si>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</si>
  <si>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</si>
  <si>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</si>
  <si>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</si>
  <si>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</si>
  <si>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</si>
  <si>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</si>
  <si>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</si>
  <si>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</si>
  <si>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</si>
  <si>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</si>
  <si>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</si>
  <si>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</si>
  <si>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</si>
  <si>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</si>
  <si>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</si>
  <si>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</si>
  <si>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</si>
  <si>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</si>
  <si>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</si>
  <si>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</si>
  <si>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</si>
  <si>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</si>
  <si>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</si>
  <si>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</si>
  <si>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</si>
  <si>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</si>
  <si>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</si>
  <si>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</si>
  <si>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</si>
  <si>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</si>
  <si>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</si>
  <si>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</si>
  <si>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</si>
  <si>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</si>
  <si>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</si>
  <si>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</si>
  <si>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</si>
  <si>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</si>
  <si>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</si>
  <si>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</si>
  <si>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</si>
  <si>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</si>
  <si>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</si>
  <si>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</si>
  <si>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</si>
  <si>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</si>
  <si>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</si>
  <si>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</si>
  <si>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</si>
  <si>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</si>
  <si>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</si>
  <si>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</si>
  <si>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</si>
  <si>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</si>
  <si>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</si>
  <si>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</si>
  <si>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</si>
  <si>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</si>
  <si>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</si>
  <si>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</si>
  <si>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</si>
  <si>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</si>
  <si>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</si>
  <si>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</si>
  <si>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</si>
  <si>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</si>
  <si>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</si>
  <si>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</si>
  <si>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</si>
  <si>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</si>
  <si>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</si>
  <si>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</si>
  <si>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</si>
  <si>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</si>
  <si>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</si>
  <si>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</si>
  <si>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</si>
  <si>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</si>
  <si>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</si>
  <si>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</si>
  <si>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</si>
  <si>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</si>
  <si>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</si>
  <si>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</si>
  <si>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</si>
  <si>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</si>
  <si>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</si>
  <si>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</si>
  <si>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</si>
  <si>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</si>
  <si>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</si>
  <si>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</si>
  <si>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</si>
  <si>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</si>
  <si>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</si>
  <si>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</si>
  <si>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</si>
  <si>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</si>
  <si>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</si>
  <si>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</si>
  <si>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</si>
  <si>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</si>
  <si>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</si>
  <si>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</si>
  <si>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</si>
  <si>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</si>
  <si>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</si>
  <si>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</si>
  <si>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</si>
  <si>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</si>
  <si>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</si>
  <si>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</si>
  <si>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</si>
  <si>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</si>
  <si>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</si>
  <si>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</si>
  <si>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</si>
  <si>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</si>
  <si>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</si>
  <si>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</si>
  <si>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</si>
  <si>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</si>
  <si>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</si>
  <si>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</si>
  <si>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</si>
  <si>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</si>
  <si>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</si>
  <si>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</si>
  <si>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</si>
  <si>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</si>
  <si>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</si>
  <si>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</si>
  <si>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</si>
  <si>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</si>
  <si>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</si>
  <si>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</si>
  <si>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</si>
  <si>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</si>
  <si>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</si>
  <si>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</si>
  <si>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</si>
  <si>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</si>
  <si>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</si>
  <si>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</si>
  <si>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</si>
  <si>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</si>
  <si>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</si>
  <si>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</si>
  <si>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</si>
  <si>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</si>
  <si>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</si>
  <si>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</si>
  <si>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</si>
  <si>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</si>
  <si>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</si>
  <si>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</si>
  <si>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</si>
  <si>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</si>
  <si>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</si>
  <si>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</si>
  <si>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</si>
  <si>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</si>
  <si>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</si>
  <si>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</si>
  <si>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</si>
  <si>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</si>
  <si>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</si>
  <si>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</si>
  <si>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</si>
  <si>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</si>
  <si>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</si>
  <si>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</si>
  <si>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</si>
  <si>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</si>
  <si>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</si>
  <si>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</si>
  <si>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</si>
  <si>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</si>
  <si>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</si>
  <si>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</si>
  <si>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</si>
  <si>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</si>
  <si>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</si>
  <si>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</si>
  <si>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</si>
  <si>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</si>
  <si>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</si>
  <si>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</si>
  <si>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</si>
  <si>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</si>
  <si>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</si>
  <si>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</si>
  <si>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</si>
  <si>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</si>
  <si>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</si>
  <si>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</si>
  <si>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</si>
  <si>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</si>
  <si>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</si>
  <si>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</si>
  <si>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</si>
  <si>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</si>
  <si>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</si>
  <si>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</si>
  <si>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</si>
  <si>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</si>
  <si>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</si>
  <si>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</si>
  <si>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</si>
  <si>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</si>
  <si>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</si>
  <si>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</si>
  <si>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</si>
  <si>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</si>
  <si>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</si>
  <si>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</si>
  <si>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</si>
  <si>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</si>
  <si>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</si>
  <si>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</si>
  <si>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</si>
  <si>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</si>
  <si>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</si>
  <si>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</si>
  <si>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</si>
  <si>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</si>
  <si>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</si>
  <si>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</si>
  <si>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</si>
  <si>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</si>
  <si>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</si>
  <si>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</si>
  <si>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</si>
  <si>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</si>
  <si>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</si>
  <si>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</si>
  <si>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</si>
  <si>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</si>
  <si>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</si>
  <si>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</si>
  <si>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</si>
  <si>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</si>
  <si>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</si>
  <si>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</si>
  <si>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</si>
  <si>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</si>
  <si>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</si>
  <si>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</si>
  <si>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</si>
  <si>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</si>
  <si>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</si>
  <si>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</si>
  <si>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</si>
  <si>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</si>
  <si>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</si>
  <si>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</si>
  <si>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</si>
  <si>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</si>
  <si>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</si>
  <si>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</si>
  <si>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</si>
  <si>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</si>
  <si>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</si>
  <si>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</si>
  <si>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</si>
  <si>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</si>
  <si>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</si>
  <si>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</si>
  <si>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</si>
  <si>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</si>
  <si>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</si>
  <si>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</si>
  <si>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</si>
  <si>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</si>
  <si>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</si>
  <si>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</si>
  <si>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</si>
  <si>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</si>
  <si>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</si>
  <si>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</si>
  <si>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</si>
  <si>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</si>
  <si>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</si>
  <si>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</si>
  <si>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</si>
  <si>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</si>
  <si>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</si>
  <si>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</si>
  <si>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</si>
  <si>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</si>
  <si>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</si>
  <si>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</si>
  <si>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</si>
  <si>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</si>
  <si>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</si>
  <si>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</si>
  <si>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</si>
  <si>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</si>
  <si>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</si>
  <si>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</si>
  <si>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</si>
  <si>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</si>
  <si>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</si>
  <si>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</si>
  <si>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</si>
  <si>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</si>
  <si>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</si>
  <si>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</si>
  <si>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</si>
  <si>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</si>
  <si>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</si>
  <si>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</si>
  <si>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</si>
  <si>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</si>
  <si>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</si>
  <si>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</si>
  <si>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</si>
  <si>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</si>
  <si>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</si>
  <si>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</si>
  <si>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</si>
  <si>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</si>
  <si>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</si>
  <si>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</si>
  <si>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</si>
  <si>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</si>
  <si>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</si>
  <si>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</si>
  <si>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</si>
  <si>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</si>
  <si>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</si>
  <si>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</si>
  <si>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</si>
  <si>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</si>
  <si>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</si>
  <si>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</si>
  <si>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</si>
  <si>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</si>
  <si>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</si>
  <si>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</si>
  <si>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</si>
  <si>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</si>
  <si>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</si>
  <si>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</si>
  <si>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</si>
  <si>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</si>
  <si>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</si>
  <si>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</si>
  <si>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</si>
  <si>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</si>
  <si>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</si>
  <si>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</si>
  <si>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</si>
  <si>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</si>
  <si>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</si>
  <si>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</si>
  <si>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</si>
  <si>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</si>
  <si>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</si>
  <si>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</si>
  <si>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</si>
  <si>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</si>
  <si>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</si>
  <si>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</si>
  <si>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</si>
  <si>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</si>
  <si>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</si>
  <si>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</si>
  <si>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</si>
  <si>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</si>
  <si>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</si>
  <si>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</si>
  <si>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</si>
  <si>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</si>
  <si>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</si>
  <si>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</si>
  <si>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</si>
  <si>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</si>
  <si>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</si>
  <si>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</si>
  <si>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</si>
  <si>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</si>
  <si>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</si>
  <si>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</si>
  <si>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</si>
  <si>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</si>
  <si>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</si>
  <si>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</si>
  <si>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</si>
  <si>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</si>
  <si>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</si>
  <si>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</si>
  <si>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</si>
  <si>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</si>
  <si>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</si>
  <si>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</si>
  <si>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</si>
  <si>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</si>
  <si>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</si>
  <si>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</si>
  <si>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</si>
  <si>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</si>
  <si>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</si>
  <si>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</si>
  <si>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</si>
  <si>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</si>
  <si>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</si>
  <si>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</si>
  <si>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</si>
  <si>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</si>
  <si>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</si>
  <si>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</si>
  <si>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</si>
  <si>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</si>
  <si>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</si>
  <si>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</si>
  <si>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</si>
  <si>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</si>
  <si>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</si>
  <si>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</si>
  <si>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</si>
  <si>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</si>
  <si>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</si>
  <si>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</si>
  <si>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</si>
  <si>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</si>
  <si>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</si>
  <si>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</si>
  <si>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</si>
  <si>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</si>
  <si>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</si>
  <si>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</si>
  <si>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</si>
  <si>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</si>
  <si>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</si>
  <si>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</si>
  <si>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</si>
  <si>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</si>
  <si>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</si>
  <si>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</si>
  <si>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</si>
  <si>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</si>
  <si>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</si>
  <si>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</si>
  <si>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</si>
  <si>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</si>
  <si>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</si>
  <si>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</si>
  <si>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</si>
  <si>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</si>
  <si>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</si>
  <si>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</si>
  <si>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</si>
  <si>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</si>
  <si>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</si>
  <si>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</si>
  <si>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</si>
  <si>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</si>
  <si>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</si>
  <si>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</si>
  <si>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</si>
  <si>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</si>
  <si>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</si>
  <si>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</si>
  <si>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</si>
  <si>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</si>
  <si>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</si>
  <si>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</si>
  <si>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</si>
  <si>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</si>
  <si>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</si>
  <si>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</si>
  <si>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</si>
  <si>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</si>
  <si>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</si>
  <si>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</si>
  <si>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</si>
  <si>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</si>
  <si>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</si>
  <si>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</si>
  <si>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</si>
  <si>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</si>
  <si>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</si>
  <si>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</si>
  <si>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</si>
  <si>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</si>
  <si>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</si>
  <si>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</si>
  <si>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</si>
  <si>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</si>
  <si>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</si>
  <si>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</si>
  <si>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</si>
  <si>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</si>
  <si>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</si>
  <si>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</si>
  <si>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</si>
  <si>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</si>
  <si>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</si>
  <si>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</si>
  <si>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</si>
  <si>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</si>
  <si>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</si>
  <si>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</si>
  <si>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</si>
  <si>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</si>
  <si>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</si>
  <si>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</si>
  <si>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</si>
  <si>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</si>
  <si>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</si>
  <si>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</si>
  <si>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</si>
  <si>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</si>
  <si>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</si>
  <si>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</si>
  <si>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</si>
  <si>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</si>
  <si>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</si>
  <si>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</si>
  <si>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</si>
  <si>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</si>
  <si>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</si>
  <si>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</si>
  <si>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</si>
  <si>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</si>
  <si>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</si>
  <si>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</si>
  <si>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</si>
  <si>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</si>
  <si>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</si>
  <si>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</si>
  <si>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</si>
  <si>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</si>
  <si>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</si>
  <si>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</si>
  <si>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</si>
  <si>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</si>
  <si>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</si>
  <si>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</si>
  <si>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</si>
  <si>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</si>
  <si>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</si>
  <si>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</si>
  <si>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</si>
  <si>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</si>
  <si>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</si>
  <si>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</si>
  <si>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</si>
  <si>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</si>
  <si>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</si>
  <si>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</si>
  <si>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</si>
  <si>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</si>
  <si>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</si>
  <si>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</si>
  <si>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</si>
  <si>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</si>
  <si>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</si>
  <si>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</si>
  <si>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</si>
  <si>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</si>
  <si>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</si>
  <si>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</si>
  <si>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</si>
  <si>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</si>
  <si>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</si>
  <si>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</si>
  <si>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</si>
  <si>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</si>
  <si>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</si>
  <si>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</si>
  <si>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</si>
  <si>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</si>
  <si>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</si>
  <si>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</si>
  <si>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</si>
  <si>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</si>
  <si>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</si>
  <si>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</si>
  <si>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</si>
  <si>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</si>
  <si>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</si>
  <si>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</si>
  <si>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</si>
  <si>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</si>
  <si>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</si>
  <si>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</si>
  <si>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</si>
  <si>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</si>
  <si>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</si>
  <si>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</si>
  <si>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</si>
  <si>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</si>
  <si>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</si>
  <si>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</si>
  <si>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</si>
  <si>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</si>
  <si>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</si>
  <si>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</si>
  <si>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</si>
  <si>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</si>
  <si>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</si>
  <si>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</si>
  <si>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</si>
  <si>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</si>
  <si>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</si>
  <si>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</si>
  <si>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</si>
  <si>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</si>
  <si>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</si>
  <si>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</si>
  <si>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</si>
  <si>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</si>
  <si>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</si>
  <si>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</si>
  <si>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</si>
  <si>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</si>
  <si>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</si>
  <si>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</si>
  <si>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</si>
  <si>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</si>
  <si>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</si>
  <si>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</si>
  <si>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</si>
  <si>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</si>
  <si>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</si>
  <si>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</si>
  <si>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</si>
  <si>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</si>
  <si>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</si>
  <si>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</si>
  <si>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</si>
  <si>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</si>
  <si>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</si>
  <si>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</si>
  <si>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</si>
  <si>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</si>
  <si>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</si>
  <si>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</si>
  <si>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</si>
  <si>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</si>
  <si>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</si>
  <si>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</si>
  <si>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</si>
  <si>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</si>
  <si>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</si>
  <si>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</si>
  <si>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</si>
  <si>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</si>
  <si>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</si>
  <si>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</si>
  <si>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</si>
  <si>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</si>
  <si>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</si>
  <si>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</si>
  <si>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</si>
  <si>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</si>
  <si>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</si>
  <si>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</si>
  <si>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</si>
  <si>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</si>
  <si>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</si>
  <si>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</si>
  <si>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</si>
  <si>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</si>
  <si>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</si>
  <si>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</si>
  <si>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</si>
  <si>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</si>
  <si>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</si>
  <si>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</si>
  <si>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</si>
  <si>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</si>
  <si>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</si>
  <si>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</si>
  <si>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</si>
  <si>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</si>
  <si>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</si>
  <si>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</si>
  <si>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</si>
  <si>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</si>
  <si>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</si>
  <si>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</si>
  <si>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</si>
  <si>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</si>
  <si>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</si>
  <si>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</si>
  <si>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</si>
  <si>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</si>
  <si>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</si>
  <si>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</si>
  <si>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</si>
  <si>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</si>
  <si>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</si>
  <si>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</si>
  <si>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</si>
  <si>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</si>
  <si>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</si>
  <si>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</si>
  <si>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</si>
  <si>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</si>
  <si>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</si>
  <si>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</si>
  <si>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</si>
  <si>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</si>
  <si>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</si>
  <si>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</si>
  <si>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</si>
  <si>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</si>
  <si>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</si>
  <si>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</si>
  <si>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</si>
  <si>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</si>
  <si>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</si>
  <si>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</si>
  <si>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</si>
  <si>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</si>
  <si>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</si>
  <si>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</si>
  <si>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</si>
  <si>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</si>
  <si>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</si>
  <si>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</si>
  <si>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</si>
  <si>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</si>
  <si>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</si>
  <si>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</si>
  <si>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</si>
  <si>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</si>
  <si>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</si>
  <si>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</si>
  <si>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</si>
  <si>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</si>
  <si>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</si>
  <si>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</si>
  <si>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</si>
  <si>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</si>
  <si>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</si>
  <si>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</si>
  <si>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</si>
  <si>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</si>
  <si>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</si>
  <si>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</si>
  <si>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</si>
  <si>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</si>
  <si>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</si>
  <si>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</si>
  <si>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</si>
  <si>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</si>
  <si>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</si>
  <si>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</si>
  <si>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</si>
  <si>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</si>
  <si>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</si>
  <si>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</si>
  <si>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</si>
  <si>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</si>
  <si>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</si>
  <si>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</si>
  <si>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</si>
  <si>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</si>
  <si>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</si>
  <si>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</si>
  <si>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</si>
  <si>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</si>
  <si>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</si>
  <si>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</si>
  <si>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</si>
  <si>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</si>
  <si>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</si>
  <si>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</si>
  <si>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</si>
  <si>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</si>
  <si>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</si>
  <si>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</si>
  <si>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</si>
  <si>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</si>
  <si>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</si>
  <si>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</si>
  <si>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</si>
  <si>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</si>
  <si>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</si>
  <si>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</si>
  <si>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</si>
  <si>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</si>
  <si>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</si>
  <si>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</si>
  <si>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</si>
  <si>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</si>
  <si>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</si>
  <si>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</si>
  <si>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</si>
  <si>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</si>
  <si>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</si>
  <si>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</si>
  <si>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</si>
  <si>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</si>
  <si>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</si>
  <si>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</si>
  <si>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</si>
  <si>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</si>
  <si>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</si>
  <si>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</si>
  <si>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</si>
  <si>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</si>
  <si>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</si>
  <si>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</si>
  <si>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</si>
  <si>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</si>
  <si>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</si>
  <si>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</si>
  <si>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</si>
  <si>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</si>
  <si>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</si>
  <si>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</si>
  <si>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</si>
  <si>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</si>
  <si>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</si>
  <si>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</si>
  <si>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</si>
  <si>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</si>
  <si>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</si>
  <si>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</si>
  <si>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</si>
  <si>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</si>
  <si>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</si>
  <si>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</si>
  <si>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</si>
  <si>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</si>
  <si>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</si>
  <si>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</si>
  <si>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</si>
  <si>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</si>
  <si>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</si>
  <si>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</si>
  <si>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</si>
  <si>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</si>
  <si>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</si>
  <si>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</si>
  <si>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</si>
  <si>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</si>
  <si>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</si>
  <si>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</si>
  <si>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</si>
  <si>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</si>
  <si>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</si>
  <si>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</si>
  <si>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</si>
  <si>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</si>
  <si>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</si>
  <si>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</si>
  <si>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</si>
  <si>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</si>
  <si>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</si>
  <si>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</si>
  <si>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</si>
  <si>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</si>
  <si>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</si>
  <si>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</si>
  <si>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</si>
  <si>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</si>
  <si>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</si>
  <si>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</si>
  <si>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</si>
  <si>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</si>
  <si>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</si>
  <si>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</si>
  <si>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</si>
  <si>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</si>
  <si>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</si>
  <si>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</si>
  <si>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</si>
  <si>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</si>
  <si>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</si>
  <si>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</si>
  <si>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</si>
  <si>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</si>
  <si>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</si>
  <si>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</si>
  <si>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</si>
  <si>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</si>
  <si>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</si>
  <si>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</si>
  <si>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</si>
  <si>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</si>
  <si>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</si>
  <si>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</si>
  <si>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</si>
  <si>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</si>
  <si>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</si>
  <si>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</si>
  <si>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</si>
  <si>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</si>
  <si>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</si>
  <si>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</si>
  <si>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</si>
  <si>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</si>
  <si>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</si>
  <si>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</si>
  <si>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</si>
  <si>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</si>
  <si>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</si>
  <si>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</si>
  <si>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</si>
  <si>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</si>
  <si>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</si>
  <si>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</si>
  <si>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</si>
  <si>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</si>
  <si>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</si>
  <si>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</si>
  <si>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</si>
  <si>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</si>
  <si>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</si>
  <si>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</si>
  <si>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</si>
  <si>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</si>
  <si>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</si>
  <si>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</si>
  <si>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</si>
  <si>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</si>
  <si>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</si>
  <si>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</si>
  <si>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</si>
  <si>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</si>
  <si>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</si>
  <si>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</si>
  <si>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</si>
  <si>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</si>
  <si>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</si>
  <si>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</si>
  <si>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</si>
  <si>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</si>
  <si>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</si>
  <si>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</si>
  <si>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</si>
  <si>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</si>
  <si>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</si>
  <si>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</si>
  <si>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</si>
  <si>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</si>
  <si>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</si>
  <si>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</si>
  <si>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</si>
  <si>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</si>
  <si>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</si>
  <si>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</si>
  <si>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</si>
  <si>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</si>
  <si>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</si>
  <si>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</si>
  <si>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</si>
  <si>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</si>
  <si>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</si>
  <si>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</si>
  <si>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</si>
  <si>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</si>
  <si>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</si>
  <si>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</si>
  <si>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</si>
  <si>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</si>
  <si>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</si>
  <si>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</si>
  <si>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</si>
  <si>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</si>
  <si>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</si>
  <si>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</si>
  <si>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</si>
  <si>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</si>
  <si>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</si>
  <si>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</si>
  <si>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</si>
  <si>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</si>
  <si>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</si>
  <si>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</si>
  <si>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</si>
  <si>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</si>
  <si>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</si>
  <si>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</si>
  <si>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</si>
  <si>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</si>
  <si>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</si>
  <si>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</si>
  <si>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</si>
  <si>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</si>
  <si>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</si>
  <si>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</si>
  <si>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</si>
  <si>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</si>
  <si>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</si>
  <si>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</si>
  <si>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</si>
  <si>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</si>
  <si>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</si>
  <si>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</si>
  <si>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</si>
  <si>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</si>
  <si>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</si>
  <si>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</si>
  <si>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</si>
  <si>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</si>
  <si>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</si>
  <si>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</si>
  <si>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</si>
  <si>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</si>
  <si>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</si>
  <si>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</si>
  <si>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</si>
  <si>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</si>
  <si>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</si>
  <si>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</si>
  <si>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</si>
  <si>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</si>
  <si>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</si>
  <si>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</si>
  <si>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</si>
  <si>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</si>
  <si>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</si>
  <si>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</si>
  <si>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</si>
  <si>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</si>
  <si>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</si>
  <si>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</si>
  <si>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</si>
  <si>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</si>
  <si>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</si>
  <si>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</si>
  <si>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</si>
  <si>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</si>
  <si>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</si>
  <si>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</si>
  <si>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</si>
  <si>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</si>
  <si>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</si>
  <si>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</si>
  <si>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</si>
  <si>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</si>
  <si>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</si>
  <si>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</si>
  <si>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</si>
  <si>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</si>
  <si>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</si>
  <si>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</si>
  <si>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</si>
  <si>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</si>
  <si>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</si>
  <si>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</si>
  <si>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</si>
  <si>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</si>
  <si>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</si>
  <si>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</si>
  <si>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</si>
  <si>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</si>
  <si>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</si>
  <si>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</si>
  <si>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</si>
  <si>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</si>
  <si>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</si>
  <si>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</si>
  <si>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</si>
  <si>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</si>
  <si>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</si>
  <si>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</si>
  <si>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</si>
  <si>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</si>
  <si>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</si>
  <si>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</si>
  <si>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</si>
  <si>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</si>
  <si>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</si>
  <si>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</si>
  <si>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</si>
  <si>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</si>
  <si>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</si>
  <si>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</si>
  <si>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</si>
  <si>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</si>
  <si>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</si>
  <si>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</si>
  <si>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</si>
  <si>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</si>
  <si>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</si>
  <si>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</si>
  <si>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</si>
  <si>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</si>
  <si>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</si>
  <si>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</si>
  <si>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</si>
  <si>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</si>
  <si>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</si>
  <si>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</si>
  <si>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</si>
  <si>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</si>
  <si>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</si>
  <si>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</si>
  <si>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</si>
  <si>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</si>
  <si>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</si>
  <si>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</si>
  <si>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</si>
  <si>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</si>
  <si>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</si>
  <si>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</si>
  <si>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</si>
  <si>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</si>
  <si>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</si>
  <si>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</si>
  <si>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</si>
  <si>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</si>
  <si>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</si>
  <si>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</si>
  <si>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</si>
  <si>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</si>
  <si>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</si>
  <si>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</si>
  <si>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</si>
  <si>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</si>
  <si>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</si>
  <si>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</si>
  <si>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</si>
  <si>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</si>
  <si>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</si>
  <si>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</si>
  <si>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</si>
  <si>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</si>
  <si>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</si>
  <si>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</si>
  <si>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</si>
  <si>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</si>
  <si>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</si>
  <si>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</si>
  <si>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</si>
  <si>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</si>
  <si>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</si>
  <si>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</si>
  <si>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</si>
  <si>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</si>
  <si>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</si>
  <si>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</si>
  <si>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</si>
  <si>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</si>
  <si>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</si>
  <si>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</si>
  <si>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</si>
  <si>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</si>
  <si>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</si>
  <si>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</si>
  <si>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</si>
  <si>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</si>
  <si>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</si>
  <si>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</si>
  <si>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</si>
  <si>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</si>
  <si>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</si>
  <si>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</si>
  <si>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</si>
  <si>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</si>
  <si>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</si>
  <si>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</si>
  <si>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</si>
  <si>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</si>
  <si>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</si>
  <si>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</si>
  <si>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</si>
  <si>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</si>
  <si>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</si>
  <si>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</si>
  <si>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</si>
  <si>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</si>
  <si>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</si>
  <si>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</si>
  <si>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</si>
  <si>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</si>
  <si>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</si>
  <si>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</si>
  <si>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</si>
  <si>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</si>
  <si>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</si>
  <si>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</si>
  <si>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</si>
  <si>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</si>
  <si>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</si>
  <si>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</si>
  <si>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</si>
  <si>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</si>
  <si>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</si>
  <si>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</si>
  <si>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</si>
  <si>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</si>
  <si>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</si>
  <si>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</si>
  <si>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</si>
  <si>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</si>
  <si>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</si>
  <si>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</si>
  <si>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</si>
  <si>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</si>
  <si>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</si>
  <si>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</si>
  <si>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</si>
  <si>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</si>
  <si>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</si>
  <si>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</si>
  <si>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</si>
  <si>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</si>
  <si>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</si>
  <si>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</si>
  <si>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</si>
  <si>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</si>
  <si>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</si>
  <si>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</si>
  <si>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</si>
  <si>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</si>
  <si>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</si>
  <si>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</si>
  <si>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</si>
  <si>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</si>
  <si>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</si>
  <si>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</si>
  <si>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</si>
  <si>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</si>
  <si>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</si>
  <si>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</si>
  <si>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</si>
  <si>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</si>
  <si>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</si>
  <si>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</si>
  <si>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</si>
  <si>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</si>
  <si>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</si>
  <si>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</si>
  <si>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</si>
  <si>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</si>
  <si>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</si>
  <si>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</si>
  <si>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</si>
  <si>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</si>
  <si>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</si>
  <si>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</si>
  <si>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</si>
  <si>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</si>
  <si>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</si>
  <si>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</si>
  <si>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</si>
  <si>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</si>
  <si>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</si>
  <si>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</si>
  <si>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</si>
  <si>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</si>
  <si>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</si>
  <si>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</si>
  <si>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</si>
  <si>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</si>
  <si>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</si>
  <si>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</si>
  <si>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</si>
  <si>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</si>
  <si>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</si>
  <si>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</si>
  <si>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</si>
  <si>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</si>
  <si>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</si>
  <si>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</si>
  <si>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</si>
  <si>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</si>
  <si>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</si>
  <si>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</si>
  <si>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</si>
  <si>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</si>
  <si>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</si>
  <si>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</si>
  <si>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</si>
  <si>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</si>
  <si>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</si>
  <si>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</si>
  <si>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</si>
  <si>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</si>
  <si>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</si>
  <si>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</si>
  <si>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</si>
  <si>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</si>
  <si>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</si>
  <si>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</si>
  <si>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</si>
  <si>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</si>
  <si>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</si>
  <si>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</si>
  <si>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</si>
  <si>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</si>
  <si>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</si>
  <si>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</si>
  <si>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</si>
  <si>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</si>
  <si>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</si>
  <si>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</si>
  <si>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</si>
  <si>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</si>
  <si>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</si>
  <si>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</si>
  <si>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</si>
  <si>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</si>
  <si>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</si>
  <si>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</si>
  <si>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</si>
  <si>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</si>
  <si>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</si>
  <si>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</si>
  <si>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</si>
  <si>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</si>
  <si>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</si>
  <si>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</si>
  <si>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</si>
  <si>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</si>
  <si>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</si>
  <si>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</si>
  <si>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</si>
  <si>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</si>
  <si>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</si>
  <si>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</si>
  <si>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</si>
  <si>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</si>
  <si>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</si>
  <si>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</si>
  <si>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</si>
  <si>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</si>
  <si>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</si>
  <si>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</si>
  <si>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</si>
  <si>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</si>
  <si>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</si>
  <si>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</si>
  <si>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</si>
  <si>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</si>
  <si>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</si>
  <si>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</si>
  <si>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</si>
  <si>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</si>
  <si>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</si>
  <si>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</si>
  <si>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</si>
  <si>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</si>
  <si>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</si>
  <si>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</si>
  <si>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</si>
  <si>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</si>
  <si>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</si>
  <si>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</si>
  <si>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</si>
  <si>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</si>
  <si>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</si>
  <si>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</si>
  <si>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</si>
  <si>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</si>
  <si>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</si>
  <si>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</si>
  <si>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</si>
  <si>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</si>
  <si>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</si>
  <si>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</si>
  <si>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</si>
  <si>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</si>
  <si>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</si>
  <si>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</si>
  <si>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</si>
  <si>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</si>
  <si>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</si>
  <si>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</si>
  <si>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</si>
  <si>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</si>
  <si>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</si>
  <si>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</si>
  <si>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</si>
  <si>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</si>
  <si>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</si>
  <si>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</si>
  <si>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</si>
  <si>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</si>
  <si>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</si>
  <si>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</si>
  <si>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</si>
  <si>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</si>
  <si>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</si>
  <si>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</si>
  <si>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</si>
  <si>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</si>
  <si>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</si>
  <si>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</si>
  <si>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</si>
  <si>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</si>
  <si>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</si>
  <si>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</si>
  <si>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</si>
  <si>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</si>
  <si>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</si>
  <si>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</si>
  <si>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</si>
  <si>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</si>
  <si>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</si>
  <si>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</si>
  <si>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</si>
  <si>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</si>
  <si>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</si>
  <si>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</si>
  <si>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</si>
  <si>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</si>
  <si>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</si>
  <si>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</si>
  <si>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</si>
  <si>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</si>
  <si>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</si>
  <si>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</si>
  <si>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</si>
  <si>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</si>
  <si>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</si>
  <si>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</si>
  <si>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</si>
  <si>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</si>
  <si>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</si>
  <si>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</si>
  <si>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</si>
  <si>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</si>
  <si>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</si>
  <si>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</si>
  <si>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</si>
  <si>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</si>
  <si>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</si>
  <si>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</si>
  <si>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</si>
  <si>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</si>
  <si>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</si>
  <si>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</si>
  <si>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</si>
  <si>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</si>
  <si>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</si>
  <si>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</si>
  <si>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</si>
  <si>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</si>
  <si>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</si>
  <si>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</si>
  <si>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</si>
  <si>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</si>
  <si>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</si>
  <si>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</si>
  <si>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</si>
  <si>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</si>
  <si>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</si>
  <si>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</si>
  <si>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</si>
  <si>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</si>
  <si>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</si>
  <si>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</si>
  <si>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</si>
  <si>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</si>
  <si>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</si>
  <si>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</si>
  <si>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</si>
  <si>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</si>
  <si>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</si>
  <si>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</si>
  <si>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</si>
  <si>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</si>
  <si>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</si>
  <si>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</si>
  <si>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</si>
  <si>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</si>
  <si>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</si>
  <si>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</si>
  <si>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</si>
  <si>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</si>
  <si>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</si>
  <si>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</si>
  <si>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</si>
  <si>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</si>
  <si>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</si>
  <si>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</si>
  <si>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</si>
  <si>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</si>
  <si>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</si>
  <si>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</si>
  <si>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</si>
  <si>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</si>
  <si>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</si>
  <si>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</si>
  <si>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</si>
  <si>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</si>
  <si>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</si>
  <si>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</si>
  <si>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</si>
  <si>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</si>
  <si>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</si>
  <si>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</si>
  <si>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</si>
  <si>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</si>
  <si>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</si>
  <si>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</si>
  <si>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</si>
  <si>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</si>
  <si>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</si>
  <si>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</si>
  <si>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</si>
  <si>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</si>
  <si>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</si>
  <si>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</si>
  <si>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</si>
  <si>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</si>
  <si>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</si>
  <si>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</si>
  <si>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</si>
  <si>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</si>
  <si>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</si>
  <si>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</si>
  <si>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</si>
  <si>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</si>
  <si>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</si>
  <si>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</si>
  <si>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</si>
  <si>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</si>
  <si>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</si>
  <si>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</si>
  <si>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</si>
  <si>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</si>
  <si>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</si>
  <si>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</si>
  <si>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</si>
  <si>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</si>
  <si>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</si>
  <si>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</si>
  <si>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</si>
  <si>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</si>
  <si>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</si>
  <si>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</si>
  <si>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</si>
  <si>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</si>
  <si>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</si>
  <si>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</si>
  <si>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</si>
  <si>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</si>
  <si>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</si>
  <si>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</si>
  <si>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</si>
  <si>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</si>
  <si>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</si>
  <si>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</si>
  <si>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</si>
  <si>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</si>
  <si>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</si>
  <si>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</si>
  <si>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</si>
  <si>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</si>
  <si>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</si>
  <si>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</si>
  <si>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</si>
  <si>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</si>
  <si>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</si>
  <si>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</si>
  <si>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</si>
  <si>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</si>
  <si>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</si>
  <si>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</si>
  <si>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</si>
  <si>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</si>
  <si>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</si>
  <si>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</si>
  <si>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</si>
  <si>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</si>
  <si>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</si>
  <si>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</si>
  <si>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</si>
  <si>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</si>
  <si>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</si>
  <si>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</si>
  <si>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</si>
  <si>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</si>
  <si>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</si>
  <si>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</si>
  <si>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</si>
  <si>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</si>
  <si>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</si>
  <si>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</si>
  <si>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</si>
  <si>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</si>
  <si>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</si>
  <si>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</si>
  <si>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</si>
  <si>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</si>
  <si>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</si>
  <si>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</si>
  <si>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</si>
  <si>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</si>
  <si>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</si>
  <si>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</si>
  <si>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</si>
  <si>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</si>
  <si>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</si>
  <si>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</si>
  <si>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</si>
  <si>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</si>
  <si>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</si>
  <si>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</si>
  <si>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</si>
  <si>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</si>
  <si>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</si>
  <si>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</si>
  <si>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</si>
  <si>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</si>
  <si>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</si>
  <si>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</si>
  <si>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</si>
  <si>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</si>
  <si>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</si>
  <si>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</si>
  <si>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</si>
  <si>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</si>
  <si>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</si>
  <si>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</si>
  <si>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</si>
  <si>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</si>
  <si>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</si>
  <si>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</si>
  <si>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</si>
  <si>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</si>
  <si>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</si>
  <si>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</si>
  <si>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</si>
  <si>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</si>
  <si>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</si>
  <si>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</si>
  <si>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</si>
  <si>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</si>
  <si>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</si>
  <si>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</si>
  <si>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</si>
  <si>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</si>
  <si>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</si>
  <si>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</si>
  <si>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</si>
  <si>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</si>
  <si>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</si>
  <si>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</si>
  <si>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</si>
  <si>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</si>
  <si>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</si>
  <si>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</si>
  <si>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</si>
  <si>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</si>
  <si>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</si>
  <si>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</si>
  <si>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</si>
  <si>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</si>
  <si>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</si>
  <si>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</si>
  <si>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</si>
  <si>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</si>
  <si>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</si>
  <si>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</si>
  <si>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</si>
  <si>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</si>
  <si>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</si>
  <si>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</si>
  <si>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</si>
  <si>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</si>
  <si>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</si>
  <si>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</si>
  <si>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</si>
  <si>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</si>
  <si>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</si>
  <si>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</si>
  <si>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</si>
  <si>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</si>
  <si>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</si>
  <si>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</si>
  <si>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</si>
  <si>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</si>
  <si>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</si>
  <si>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</si>
  <si>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</si>
  <si>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</si>
  <si>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</si>
  <si>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</si>
  <si>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</si>
  <si>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</si>
  <si>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</si>
  <si>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</si>
  <si>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</si>
  <si>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</si>
  <si>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</si>
  <si>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</si>
  <si>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</si>
  <si>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</si>
  <si>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</si>
  <si>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</si>
  <si>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</si>
  <si>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</si>
  <si>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</si>
  <si>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</si>
  <si>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</si>
  <si>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</si>
  <si>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</si>
  <si>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</si>
  <si>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</si>
  <si>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</si>
  <si>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</si>
  <si>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</si>
  <si>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</si>
  <si>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</si>
  <si>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</si>
  <si>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</si>
  <si>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</si>
  <si>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</si>
  <si>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</si>
  <si>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</si>
  <si>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</si>
  <si>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</si>
  <si>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</si>
  <si>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</si>
  <si>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</si>
  <si>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</si>
  <si>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</si>
  <si>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</si>
  <si>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</si>
  <si>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</si>
  <si>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</si>
  <si>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</si>
  <si>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</si>
  <si>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</si>
  <si>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</si>
  <si>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</si>
  <si>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</si>
  <si>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</si>
  <si>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</si>
  <si>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</si>
  <si>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</si>
  <si>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</si>
  <si>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</si>
  <si>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</si>
  <si>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</si>
  <si>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</si>
  <si>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</si>
  <si>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</si>
  <si>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</si>
  <si>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</si>
  <si>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</si>
  <si>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</si>
  <si>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</si>
  <si>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</si>
  <si>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</si>
  <si>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</si>
  <si>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</si>
  <si>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</si>
  <si>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</si>
  <si>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</si>
  <si>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</si>
  <si>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</si>
  <si>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</si>
  <si>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</si>
  <si>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</si>
  <si>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</si>
  <si>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</si>
  <si>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</si>
  <si>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</si>
  <si>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</si>
  <si>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</si>
  <si>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</si>
  <si>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</si>
  <si>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</si>
  <si>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</si>
  <si>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</si>
  <si>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</si>
  <si>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</si>
  <si>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</si>
  <si>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</si>
  <si>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</si>
  <si>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</si>
  <si>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</si>
  <si>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</si>
  <si>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</si>
  <si>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</si>
  <si>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</si>
  <si>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</si>
  <si>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</si>
  <si>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</si>
  <si>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</si>
  <si>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</si>
  <si>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</si>
  <si>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</si>
  <si>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</si>
  <si>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</si>
  <si>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</si>
  <si>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</si>
  <si>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</si>
  <si>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</si>
  <si>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</si>
  <si>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</si>
  <si>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</si>
  <si>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</si>
  <si>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</si>
  <si>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</si>
  <si>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</si>
  <si>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</si>
  <si>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</si>
  <si>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</si>
  <si>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</si>
  <si>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</si>
  <si>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</si>
  <si>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</si>
  <si>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</si>
  <si>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</si>
  <si>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</si>
  <si>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</si>
  <si>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</si>
  <si>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</si>
  <si>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</si>
  <si>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</si>
  <si>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</si>
  <si>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</si>
  <si>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</si>
  <si>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</si>
  <si>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</si>
  <si>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</si>
  <si>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</si>
  <si>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</si>
  <si>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</si>
  <si>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</si>
  <si>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</si>
  <si>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</si>
  <si>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</si>
  <si>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</si>
  <si>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</si>
  <si>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</si>
  <si>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</si>
  <si>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</si>
  <si>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</si>
  <si>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</si>
  <si>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</si>
  <si>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</si>
  <si>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</si>
  <si>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</si>
  <si>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</si>
  <si>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</si>
  <si>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</si>
  <si>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</si>
  <si>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</si>
  <si>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</si>
  <si>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</si>
  <si>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</si>
  <si>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</si>
  <si>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</si>
  <si>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</si>
  <si>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</si>
  <si>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</si>
  <si>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</si>
  <si>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</si>
  <si>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</si>
  <si>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</si>
  <si>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</si>
  <si>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</si>
  <si>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</si>
  <si>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</si>
  <si>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</si>
  <si>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</si>
  <si>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</si>
  <si>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</si>
  <si>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</si>
  <si>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</si>
  <si>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</si>
  <si>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</si>
  <si>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</si>
  <si>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</si>
  <si>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</si>
  <si>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</si>
  <si>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</si>
  <si>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</si>
  <si>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</si>
  <si>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</si>
  <si>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</si>
  <si>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</si>
  <si>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</si>
  <si>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</si>
  <si>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</si>
  <si>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</si>
  <si>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</si>
  <si>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</si>
  <si>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</si>
  <si>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</si>
  <si>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</si>
  <si>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</si>
  <si>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</si>
  <si>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</si>
  <si>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</si>
  <si>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</si>
  <si>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</si>
  <si>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</si>
  <si>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</si>
  <si>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</si>
  <si>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</si>
  <si>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</si>
  <si>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</si>
  <si>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</si>
  <si>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</si>
  <si>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</si>
  <si>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</si>
  <si>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</si>
  <si>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</si>
  <si>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</si>
  <si>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</si>
  <si>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</si>
  <si>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</si>
  <si>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</si>
  <si>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</si>
  <si>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</si>
  <si>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</si>
  <si>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</si>
  <si>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</si>
  <si>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</si>
  <si>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</si>
  <si>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</si>
  <si>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</si>
  <si>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</si>
  <si>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</si>
  <si>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</si>
  <si>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</si>
  <si>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</si>
  <si>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</si>
  <si>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</si>
  <si>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</si>
  <si>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</si>
  <si>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</si>
  <si>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</si>
  <si>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</si>
  <si>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</si>
  <si>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</si>
  <si>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</si>
  <si>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</si>
  <si>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</si>
  <si>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</si>
  <si>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</si>
  <si>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</si>
  <si>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</si>
  <si>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</si>
  <si>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</si>
  <si>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</si>
  <si>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</si>
  <si>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</si>
  <si>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</si>
  <si>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</si>
  <si>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</si>
  <si>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</si>
  <si>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</si>
  <si>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</si>
  <si>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</si>
  <si>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</si>
  <si>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</si>
  <si>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</si>
  <si>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</si>
  <si>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</si>
  <si>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</si>
  <si>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</si>
  <si>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</si>
  <si>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</si>
  <si>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</si>
  <si>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</si>
  <si>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</si>
  <si>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</si>
  <si>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</si>
  <si>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</si>
  <si>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</si>
  <si>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</si>
  <si>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</si>
  <si>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</si>
  <si>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</si>
  <si>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</si>
  <si>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</si>
  <si>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</si>
  <si>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</si>
  <si>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</si>
  <si>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</si>
  <si>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</si>
  <si>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</si>
  <si>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</si>
  <si>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</si>
  <si>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</si>
  <si>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</si>
  <si>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</si>
  <si>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</si>
  <si>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</si>
  <si>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</si>
  <si>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</si>
  <si>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</si>
  <si>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</si>
  <si>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</si>
  <si>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</si>
  <si>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</si>
  <si>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</si>
  <si>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</si>
  <si>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</si>
  <si>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</si>
  <si>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</si>
  <si>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</si>
  <si>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</si>
  <si>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</si>
  <si>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</si>
  <si>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</si>
  <si>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</si>
  <si>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</si>
  <si>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</si>
  <si>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</si>
  <si>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</si>
  <si>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</si>
  <si>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</si>
  <si>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</si>
  <si>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</si>
  <si>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</si>
  <si>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</si>
  <si>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</si>
  <si>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</si>
  <si>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</si>
  <si>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</si>
  <si>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</si>
  <si>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</si>
  <si>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</si>
  <si>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</si>
  <si>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</si>
  <si>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</si>
  <si>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</si>
  <si>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</si>
  <si>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</si>
  <si>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</si>
  <si>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</si>
  <si>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</si>
  <si>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</si>
  <si>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</si>
  <si>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</si>
  <si>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</si>
  <si>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</si>
  <si>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</si>
  <si>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</si>
  <si>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</si>
  <si>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</si>
  <si>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</si>
  <si>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</si>
  <si>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</si>
  <si>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</si>
  <si>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</si>
  <si>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</si>
  <si>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</si>
  <si>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</si>
  <si>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</si>
  <si>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</si>
  <si>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</si>
  <si>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</si>
  <si>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</si>
  <si>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</si>
  <si>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</si>
  <si>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</si>
  <si>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</si>
  <si>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</si>
  <si>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</si>
  <si>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</si>
  <si>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</si>
  <si>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</si>
  <si>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</si>
  <si>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</si>
  <si>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</si>
  <si>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</si>
  <si>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</si>
  <si>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</si>
  <si>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</si>
  <si>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</si>
  <si>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</si>
  <si>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</si>
  <si>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</si>
  <si>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</si>
  <si>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</si>
  <si>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</si>
  <si>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</si>
  <si>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</si>
  <si>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</si>
  <si>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</si>
  <si>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</si>
  <si>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</si>
  <si>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</si>
  <si>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</si>
  <si>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</si>
  <si>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</si>
  <si>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</si>
  <si>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</si>
  <si>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</si>
  <si>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</si>
  <si>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</si>
  <si>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</si>
  <si>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</si>
  <si>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</si>
  <si>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</si>
  <si>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</si>
  <si>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</si>
  <si>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</si>
  <si>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</si>
  <si>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</si>
  <si>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</si>
  <si>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</si>
  <si>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</si>
  <si>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</si>
  <si>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</si>
  <si>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</si>
  <si>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</si>
  <si>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</si>
  <si>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</si>
  <si>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</si>
  <si>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</si>
  <si>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</si>
  <si>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</si>
  <si>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</si>
  <si>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</si>
  <si>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</si>
  <si>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</si>
  <si>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</si>
  <si>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</si>
  <si>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</si>
  <si>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</si>
  <si>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</si>
  <si>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</si>
  <si>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</si>
  <si>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</si>
  <si>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</si>
  <si>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</si>
  <si>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</si>
  <si>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</si>
  <si>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</si>
  <si>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</si>
  <si>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</si>
  <si>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</si>
  <si>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</si>
  <si>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</si>
  <si>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</si>
  <si>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</si>
  <si>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</si>
  <si>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</si>
  <si>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</si>
  <si>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</si>
  <si>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</si>
  <si>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</si>
  <si>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</si>
  <si>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</si>
  <si>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</si>
  <si>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</si>
  <si>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</si>
  <si>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</si>
  <si>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</si>
  <si>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</si>
  <si>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</si>
  <si>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</si>
  <si>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</si>
  <si>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</si>
  <si>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</si>
  <si>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</si>
  <si>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</si>
  <si>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</si>
  <si>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</si>
  <si>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</si>
  <si>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</si>
  <si>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</si>
  <si>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</si>
  <si>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</si>
  <si>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</si>
  <si>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</si>
  <si>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</si>
  <si>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</si>
  <si>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</si>
  <si>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</si>
  <si>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</si>
  <si>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</si>
  <si>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</si>
  <si>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</si>
  <si>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</si>
  <si>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</si>
  <si>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</si>
  <si>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</si>
  <si>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</si>
  <si>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</si>
  <si>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</si>
  <si>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</si>
  <si>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</si>
  <si>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</si>
  <si>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</si>
  <si>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</si>
  <si>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</si>
  <si>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</si>
  <si>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</si>
  <si>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</si>
  <si>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</si>
  <si>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</si>
  <si>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</si>
  <si>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</si>
  <si>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</si>
  <si>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</si>
  <si>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</si>
  <si>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</si>
  <si>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</si>
  <si>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</si>
  <si>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</si>
  <si>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</si>
  <si>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</si>
  <si>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</si>
  <si>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</si>
  <si>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</si>
  <si>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</si>
  <si>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</si>
  <si>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</si>
  <si>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</si>
  <si>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</si>
  <si>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</si>
  <si>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</si>
  <si>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</si>
  <si>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</si>
  <si>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</si>
  <si>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</si>
  <si>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</si>
  <si>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</si>
  <si>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</si>
  <si>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</si>
  <si>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</si>
  <si>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</si>
  <si>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</si>
  <si>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</si>
  <si>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</si>
  <si>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</si>
  <si>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</si>
  <si>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</si>
  <si>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</si>
  <si>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</si>
  <si>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</si>
  <si>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</si>
  <si>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</si>
  <si>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</si>
  <si>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</si>
  <si>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</si>
  <si>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</si>
  <si>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</si>
  <si>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</si>
  <si>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</si>
  <si>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</si>
  <si>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</si>
  <si>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</si>
  <si>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</si>
  <si>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</si>
  <si>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</si>
  <si>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</si>
  <si>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</si>
  <si>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</si>
  <si>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</si>
  <si>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</si>
  <si>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</si>
  <si>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</si>
  <si>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</si>
  <si>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</si>
  <si>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</si>
  <si>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</si>
  <si>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</si>
  <si>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</si>
  <si>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</si>
  <si>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</si>
  <si>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</si>
  <si>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</si>
  <si>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</si>
  <si>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</si>
  <si>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</si>
  <si>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</si>
  <si>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</si>
  <si>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</si>
  <si>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</si>
  <si>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</si>
  <si>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</si>
  <si>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</si>
  <si>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</si>
  <si>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</si>
  <si>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</si>
  <si>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</si>
  <si>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</si>
  <si>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</si>
  <si>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</si>
  <si>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</si>
  <si>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</si>
  <si>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</si>
  <si>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</si>
  <si>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</si>
  <si>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</si>
  <si>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</si>
  <si>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</si>
  <si>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</si>
  <si>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</si>
  <si>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</si>
  <si>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</si>
  <si>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</si>
  <si>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</si>
  <si>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</si>
  <si>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</si>
  <si>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</si>
  <si>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</si>
  <si>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</si>
  <si>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</si>
  <si>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</si>
  <si>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</si>
  <si>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</si>
  <si>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</si>
  <si>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</si>
  <si>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</si>
  <si>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</si>
  <si>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</si>
  <si>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</si>
  <si>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</si>
  <si>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</si>
  <si>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</si>
  <si>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</si>
  <si>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</si>
  <si>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</si>
  <si>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</si>
  <si>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</si>
  <si>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</si>
  <si>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</si>
  <si>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</si>
  <si>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</si>
  <si>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</si>
  <si>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</si>
  <si>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</si>
  <si>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</si>
  <si>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</si>
  <si>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</si>
  <si>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</si>
  <si>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</si>
  <si>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</si>
  <si>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</si>
  <si>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</si>
  <si>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</si>
  <si>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</si>
  <si>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</si>
  <si>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</si>
  <si>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</si>
  <si>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</si>
  <si>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</si>
  <si>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</si>
  <si>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</si>
  <si>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</si>
  <si>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</si>
  <si>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</si>
  <si>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</si>
  <si>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</si>
  <si>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</si>
  <si>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</si>
  <si>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</si>
  <si>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</si>
  <si>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</si>
  <si>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</si>
  <si>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</si>
  <si>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</si>
  <si>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</si>
  <si>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</si>
  <si>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</si>
  <si>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</si>
  <si>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</si>
  <si>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</si>
  <si>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</si>
  <si>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</si>
  <si>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</si>
  <si>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</si>
  <si>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</si>
  <si>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</si>
  <si>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</si>
  <si>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</si>
  <si>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</si>
  <si>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</si>
  <si>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</si>
  <si>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</si>
  <si>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</si>
  <si>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</si>
  <si>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</si>
  <si>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</si>
  <si>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</si>
  <si>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</si>
  <si>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</si>
  <si>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</si>
  <si>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</si>
  <si>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</si>
  <si>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</si>
  <si>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</si>
  <si>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</si>
  <si>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</si>
  <si>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</si>
  <si>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</si>
  <si>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</si>
  <si>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</si>
  <si>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</si>
  <si>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</si>
  <si>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</si>
  <si>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</si>
  <si>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</si>
  <si>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</si>
  <si>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</si>
  <si>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</si>
  <si>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</si>
  <si>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</si>
  <si>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</si>
  <si>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</si>
  <si>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</si>
  <si>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</si>
  <si>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</si>
  <si>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</si>
  <si>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</si>
  <si>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</si>
  <si>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</si>
  <si>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</si>
  <si>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</si>
  <si>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</si>
  <si>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</si>
  <si>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</si>
  <si>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</si>
  <si>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</si>
  <si>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</si>
  <si>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</si>
  <si>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</si>
  <si>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</si>
  <si>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</si>
  <si>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</si>
  <si>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</si>
  <si>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</si>
  <si>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</si>
  <si>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</si>
  <si>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</si>
  <si>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</si>
  <si>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</si>
  <si>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</si>
  <si>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</si>
  <si>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</si>
  <si>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</si>
  <si>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</si>
  <si>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</si>
  <si>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</si>
  <si>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</si>
  <si>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</si>
  <si>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</si>
  <si>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</si>
  <si>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</si>
  <si>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</si>
  <si>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</si>
  <si>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</si>
  <si>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</si>
  <si>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</si>
  <si>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</si>
  <si>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</si>
  <si>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</si>
  <si>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</si>
  <si>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</si>
  <si>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</si>
  <si>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</si>
  <si>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</si>
  <si>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</si>
  <si>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</si>
  <si>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</si>
  <si>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</si>
  <si>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</si>
  <si>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</si>
  <si>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</si>
  <si>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</si>
  <si>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</si>
  <si>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</si>
  <si>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</si>
  <si>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</si>
  <si>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</si>
  <si>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</si>
  <si>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</si>
  <si>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</si>
  <si>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</si>
  <si>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</si>
  <si>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</si>
  <si>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</si>
  <si>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</si>
  <si>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</si>
  <si>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</si>
  <si>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</si>
  <si>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</si>
  <si>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</si>
  <si>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</si>
  <si>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</si>
  <si>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</si>
  <si>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</si>
  <si>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</si>
  <si>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</si>
  <si>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</si>
  <si>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</si>
  <si>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</si>
  <si>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</si>
  <si>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</si>
  <si>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</si>
  <si>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</si>
  <si>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</si>
  <si>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</si>
  <si>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</si>
  <si>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</si>
  <si>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</si>
  <si>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</si>
  <si>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</si>
  <si>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</si>
  <si>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</si>
  <si>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</si>
  <si>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</si>
  <si>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</si>
  <si>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</si>
  <si>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</si>
  <si>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</si>
  <si>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</si>
  <si>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</si>
  <si>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</si>
  <si>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</si>
  <si>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</si>
  <si>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</si>
  <si>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</si>
  <si>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</si>
  <si>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</si>
  <si>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</si>
  <si>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</si>
  <si>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</si>
  <si>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</si>
  <si>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</si>
  <si>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</si>
  <si>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</si>
  <si>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</si>
  <si>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</si>
  <si>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</si>
  <si>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</si>
  <si>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</si>
  <si>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</si>
  <si>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</si>
  <si>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</si>
  <si>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</si>
  <si>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</si>
  <si>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</si>
  <si>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</si>
  <si>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</si>
  <si>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</si>
  <si>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</si>
  <si>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</si>
  <si>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</si>
  <si>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</si>
  <si>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</si>
  <si>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</si>
  <si>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</si>
  <si>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</si>
  <si>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</si>
  <si>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</si>
  <si>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</si>
  <si>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</si>
  <si>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</si>
  <si>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</si>
  <si>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</si>
  <si>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</si>
  <si>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</si>
  <si>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</si>
  <si>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</si>
  <si>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</si>
  <si>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</si>
  <si>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</si>
  <si>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</si>
  <si>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</si>
  <si>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</si>
  <si>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</si>
  <si>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</si>
  <si>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</si>
  <si>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</si>
  <si>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</si>
  <si>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</si>
  <si>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</si>
  <si>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</si>
  <si>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</si>
  <si>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</si>
  <si>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</si>
  <si>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</si>
  <si>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</si>
  <si>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</si>
  <si>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</si>
  <si>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</si>
  <si>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</si>
  <si>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</si>
  <si>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</si>
  <si>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</si>
  <si>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</si>
  <si>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</si>
  <si>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</si>
  <si>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</si>
  <si>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</si>
  <si>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</si>
  <si>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</si>
  <si>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</si>
  <si>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</si>
  <si>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</si>
  <si>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</si>
  <si>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</si>
  <si>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</si>
  <si>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</si>
  <si>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</si>
  <si>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</si>
  <si>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</si>
  <si>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</si>
  <si>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</si>
  <si>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</si>
  <si>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</si>
  <si>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</si>
  <si>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</si>
  <si>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</si>
  <si>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</si>
  <si>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</si>
  <si>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</si>
  <si>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</si>
  <si>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</si>
  <si>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</si>
  <si>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</si>
  <si>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</si>
  <si>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</si>
  <si>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</si>
  <si>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</si>
  <si>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</si>
  <si>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</si>
  <si>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</si>
  <si>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</si>
  <si>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</si>
  <si>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</si>
  <si>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</si>
  <si>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</si>
  <si>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</si>
  <si>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</si>
  <si>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</si>
  <si>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</si>
  <si>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</si>
  <si>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</si>
  <si>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</si>
  <si>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</si>
  <si>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</si>
  <si>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</si>
  <si>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</si>
  <si>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</si>
  <si>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</si>
  <si>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</si>
  <si>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</si>
  <si>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</si>
  <si>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</si>
  <si>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</si>
  <si>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</si>
  <si>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</si>
  <si>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</si>
  <si>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</si>
  <si>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</si>
  <si>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</si>
  <si>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</si>
  <si>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</si>
  <si>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</si>
  <si>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</si>
  <si>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</si>
  <si>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</si>
  <si>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</si>
  <si>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</si>
  <si>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</si>
  <si>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</si>
  <si>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</si>
  <si>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</si>
  <si>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</si>
  <si>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</si>
  <si>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</si>
  <si>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</si>
  <si>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</si>
  <si>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</si>
  <si>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</si>
  <si>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</si>
  <si>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</si>
  <si>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</si>
  <si>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</si>
  <si>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</si>
  <si>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</si>
  <si>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</si>
  <si>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</si>
  <si>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</si>
  <si>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</si>
  <si>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</si>
  <si>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</si>
  <si>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</si>
  <si>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</si>
  <si>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</si>
  <si>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</si>
  <si>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</si>
  <si>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</si>
  <si>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</si>
  <si>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</si>
  <si>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</si>
  <si>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</si>
  <si>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</si>
  <si>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</si>
  <si>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</si>
  <si>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</si>
  <si>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</si>
  <si>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</si>
  <si>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</si>
  <si>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</si>
  <si>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</si>
  <si>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</si>
  <si>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</si>
  <si>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</si>
  <si>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</si>
  <si>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</si>
  <si>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</si>
  <si>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</si>
  <si>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</si>
  <si>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</si>
  <si>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</si>
  <si>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</si>
  <si>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</si>
  <si>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</si>
  <si>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</si>
  <si>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</si>
  <si>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</si>
  <si>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</si>
  <si>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</si>
  <si>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</si>
  <si>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</si>
  <si>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</si>
  <si>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</si>
  <si>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</si>
  <si>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</si>
  <si>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</si>
  <si>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</si>
  <si>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</si>
  <si>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</si>
  <si>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</si>
  <si>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</si>
  <si>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</si>
  <si>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</si>
  <si>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</si>
  <si>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</si>
  <si>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</si>
  <si>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</si>
  <si>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</si>
  <si>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</si>
  <si>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</si>
  <si>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</si>
  <si>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</si>
  <si>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</si>
  <si>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</si>
  <si>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</si>
  <si>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</si>
  <si>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</si>
  <si>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</si>
  <si>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</si>
  <si>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</si>
  <si>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</si>
  <si>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</si>
  <si>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</si>
  <si>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</si>
  <si>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</si>
  <si>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</si>
  <si>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</si>
  <si>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</si>
  <si>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</si>
  <si>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</si>
  <si>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</si>
  <si>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</si>
  <si>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</si>
  <si>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</si>
  <si>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</si>
  <si>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</si>
  <si>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</si>
  <si>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</si>
  <si>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</si>
  <si>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</si>
  <si>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</si>
  <si>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</si>
  <si>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</si>
  <si>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</si>
  <si>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</si>
  <si>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</si>
  <si>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</si>
  <si>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</si>
  <si>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</si>
  <si>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</si>
  <si>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</si>
  <si>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</si>
  <si>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</si>
  <si>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</si>
  <si>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</si>
  <si>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</si>
  <si>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</si>
  <si>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</si>
  <si>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</si>
  <si>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</si>
  <si>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</si>
  <si>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</si>
  <si>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</si>
  <si>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</si>
  <si>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</si>
  <si>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</si>
  <si>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</si>
  <si>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</si>
  <si>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</si>
  <si>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</si>
  <si>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</si>
  <si>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</si>
  <si>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</si>
  <si>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</si>
  <si>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</si>
  <si>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</si>
  <si>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</si>
  <si>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</si>
  <si>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</si>
  <si>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</si>
  <si>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</si>
  <si>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</si>
  <si>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</si>
  <si>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</si>
  <si>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</si>
  <si>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</si>
  <si>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</si>
  <si>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</si>
  <si>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</si>
  <si>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</si>
  <si>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</si>
  <si>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</si>
  <si>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</si>
  <si>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</si>
  <si>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</si>
  <si>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</si>
  <si>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</si>
  <si>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</si>
  <si>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</si>
  <si>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</si>
  <si>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</si>
  <si>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</si>
  <si>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</si>
  <si>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</si>
  <si>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</si>
  <si>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</si>
  <si>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</si>
  <si>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</si>
  <si>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</si>
  <si>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</si>
  <si>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</si>
  <si>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</si>
  <si>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</si>
  <si>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</si>
  <si>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</si>
  <si>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</si>
  <si>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</si>
  <si>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</si>
  <si>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</si>
  <si>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</si>
  <si>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</si>
  <si>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</si>
  <si>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</si>
  <si>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</si>
  <si>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</si>
  <si>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</si>
  <si>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</si>
  <si>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</si>
  <si>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</si>
  <si>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</si>
  <si>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</si>
  <si>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</si>
  <si>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</si>
  <si>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</si>
  <si>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</si>
  <si>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</si>
  <si>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</si>
  <si>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</si>
  <si>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</si>
  <si>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</si>
  <si>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</si>
  <si>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</si>
  <si>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</si>
  <si>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</si>
  <si>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</si>
  <si>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</si>
  <si>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</si>
  <si>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</si>
  <si>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</si>
  <si>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</si>
  <si>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</si>
  <si>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</si>
  <si>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</si>
  <si>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</si>
  <si>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</si>
  <si>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</si>
  <si>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</si>
  <si>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</si>
  <si>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</si>
  <si>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</si>
  <si>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</si>
  <si>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</si>
  <si>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</si>
  <si>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</si>
  <si>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</si>
  <si>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</si>
  <si>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</si>
  <si>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</si>
  <si>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</si>
  <si>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</si>
  <si>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</si>
  <si>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</si>
  <si>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</si>
  <si>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</si>
  <si>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</si>
  <si>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</si>
  <si>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</si>
  <si>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</si>
  <si>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</si>
  <si>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</si>
  <si>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</si>
  <si>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</si>
  <si>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</si>
  <si>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</si>
  <si>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</si>
  <si>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</si>
  <si>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</si>
  <si>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</si>
  <si>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</si>
  <si>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</si>
  <si>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</si>
  <si>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</si>
  <si>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</si>
  <si>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</si>
  <si>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</si>
  <si>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</si>
  <si>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</si>
  <si>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</si>
  <si>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</si>
  <si>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</si>
  <si>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</si>
  <si>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</si>
  <si>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</si>
  <si>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</si>
  <si>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</si>
  <si>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</si>
  <si>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</si>
  <si>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</si>
  <si>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</si>
  <si>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</si>
  <si>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</si>
  <si>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</si>
  <si>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</si>
  <si>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</si>
  <si>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</si>
  <si>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</si>
  <si>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</si>
  <si>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</si>
  <si>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</si>
  <si>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</si>
  <si>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</si>
  <si>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</si>
  <si>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</si>
  <si>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</si>
  <si>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</si>
  <si>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</si>
  <si>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</si>
  <si>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</si>
  <si>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</si>
  <si>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</si>
  <si>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</si>
  <si>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</si>
  <si>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</si>
  <si>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</si>
  <si>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</si>
  <si>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</si>
  <si>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</si>
  <si>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</si>
  <si>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</si>
  <si>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</si>
  <si>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</si>
  <si>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</si>
  <si>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</si>
  <si>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</si>
  <si>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</si>
  <si>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</si>
  <si>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</si>
  <si>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</si>
  <si>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</si>
  <si>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</si>
  <si>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</si>
  <si>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</si>
  <si>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</si>
  <si>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</si>
  <si>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</si>
  <si>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</si>
  <si>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</si>
  <si>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</si>
  <si>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</si>
  <si>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</si>
  <si>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</si>
  <si>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</si>
  <si>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</si>
  <si>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</si>
  <si>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</si>
  <si>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</si>
  <si>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</si>
  <si>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</si>
  <si>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</si>
  <si>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</si>
  <si>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</si>
  <si>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</si>
  <si>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</si>
  <si>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</si>
  <si>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</si>
  <si>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</si>
  <si>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</si>
  <si>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</si>
  <si>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</si>
  <si>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</si>
  <si>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</si>
  <si>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</si>
  <si>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</si>
  <si>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</si>
  <si>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</si>
  <si>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</si>
  <si>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</si>
  <si>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</si>
  <si>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</si>
  <si>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</si>
  <si>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</si>
  <si>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</si>
  <si>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</si>
  <si>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</si>
  <si>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</si>
  <si>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</si>
  <si>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</si>
  <si>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</si>
  <si>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</si>
  <si>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</si>
  <si>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</si>
  <si>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</si>
  <si>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</si>
  <si>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</si>
  <si>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</si>
  <si>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</si>
  <si>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</si>
  <si>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</si>
  <si>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</si>
  <si>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</si>
  <si>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</si>
  <si>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</si>
  <si>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</si>
  <si>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</si>
  <si>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</si>
  <si>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</si>
  <si>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</si>
  <si>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</si>
  <si>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</si>
  <si>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</si>
  <si>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</si>
  <si>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</si>
  <si>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</si>
  <si>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</si>
  <si>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</si>
  <si>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</si>
  <si>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</si>
  <si>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</si>
  <si>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</si>
  <si>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</si>
  <si>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</si>
  <si>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</si>
  <si>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</si>
  <si>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</si>
  <si>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</si>
  <si>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</si>
  <si>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</si>
  <si>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</si>
  <si>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</si>
  <si>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</si>
  <si>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</si>
  <si>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</si>
  <si>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</si>
  <si>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</si>
  <si>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</si>
  <si>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</si>
  <si>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</si>
  <si>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</si>
  <si>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</si>
  <si>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</si>
  <si>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</si>
  <si>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</si>
  <si>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</si>
  <si>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</si>
  <si>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</si>
  <si>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</si>
  <si>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</si>
  <si>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</si>
  <si>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</si>
  <si>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</si>
  <si>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</si>
  <si>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</si>
  <si>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</si>
  <si>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</si>
  <si>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</si>
  <si>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</si>
  <si>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</si>
  <si>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</si>
  <si>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</si>
  <si>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</si>
  <si>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</si>
  <si>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</si>
  <si>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</si>
  <si>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</si>
  <si>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</si>
  <si>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</si>
  <si>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</si>
  <si>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</si>
  <si>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</si>
  <si>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</si>
  <si>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</si>
  <si>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</si>
  <si>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</si>
  <si>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</si>
  <si>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</si>
  <si>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</si>
  <si>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</si>
  <si>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</si>
  <si>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</si>
  <si>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</si>
  <si>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</si>
  <si>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</si>
  <si>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</si>
  <si>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</si>
  <si>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</si>
  <si>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</si>
  <si>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</si>
  <si>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</si>
  <si>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</si>
  <si>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</si>
  <si>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</si>
  <si>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</si>
  <si>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</si>
  <si>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</si>
  <si>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</si>
  <si>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</si>
  <si>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</si>
  <si>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</si>
  <si>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</si>
  <si>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</si>
  <si>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</si>
  <si>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</si>
  <si>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</si>
  <si>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</si>
  <si>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</si>
  <si>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</si>
  <si>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</si>
  <si>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</si>
  <si>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</si>
  <si>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</si>
  <si>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</si>
  <si>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</si>
  <si>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</si>
  <si>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</si>
  <si>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</si>
  <si>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</si>
  <si>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</si>
  <si>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</si>
  <si>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</si>
  <si>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</si>
  <si>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</si>
  <si>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</si>
  <si>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</si>
  <si>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</si>
  <si>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</si>
  <si>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</si>
  <si>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</si>
  <si>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</si>
  <si>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</si>
  <si>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</si>
  <si>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</si>
  <si>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</si>
  <si>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</si>
  <si>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</si>
  <si>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</si>
  <si>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</si>
  <si>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</si>
  <si>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</si>
  <si>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</si>
  <si>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</si>
  <si>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</si>
  <si>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</si>
  <si>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</si>
  <si>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</si>
  <si>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</si>
  <si>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</si>
  <si>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</si>
  <si>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</si>
  <si>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</si>
  <si>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</si>
  <si>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</si>
  <si>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</si>
  <si>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</si>
  <si>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</si>
  <si>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</si>
  <si>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</si>
  <si>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</si>
  <si>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</si>
  <si>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</si>
  <si>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</si>
  <si>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</si>
  <si>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</si>
  <si>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</si>
  <si>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</si>
  <si>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</si>
  <si>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</si>
  <si>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</si>
  <si>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</si>
  <si>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</si>
  <si>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</si>
  <si>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</si>
  <si>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</si>
  <si>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</si>
  <si>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</si>
  <si>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</si>
  <si>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</si>
  <si>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</si>
  <si>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</si>
  <si>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</si>
  <si>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</si>
  <si>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</si>
  <si>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</si>
  <si>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</si>
  <si>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</si>
  <si>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</si>
  <si>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</si>
  <si>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</si>
  <si>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</si>
  <si>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</si>
  <si>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</si>
  <si>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</si>
  <si>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</si>
  <si>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</si>
  <si>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</si>
  <si>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</si>
  <si>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</si>
  <si>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</si>
  <si>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</si>
  <si>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</si>
  <si>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</si>
  <si>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</si>
  <si>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</si>
  <si>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</si>
  <si>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</si>
  <si>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</si>
  <si>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</si>
  <si>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</si>
  <si>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</si>
  <si>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</si>
  <si>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</si>
  <si>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</si>
  <si>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</si>
  <si>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</si>
  <si>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</si>
  <si>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</si>
  <si>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</si>
  <si>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</si>
  <si>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</si>
  <si>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</si>
  <si>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</si>
  <si>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</si>
  <si>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</si>
  <si>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</si>
  <si>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</si>
  <si>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</si>
  <si>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</si>
  <si>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</si>
  <si>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</si>
  <si>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</si>
  <si>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</si>
  <si>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</si>
  <si>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</si>
  <si>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</si>
  <si>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</si>
  <si>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</si>
  <si>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</si>
  <si>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</si>
  <si>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</si>
  <si>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</si>
  <si>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</si>
  <si>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</si>
  <si>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</si>
  <si>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</si>
  <si>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</si>
  <si>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</si>
  <si>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</si>
  <si>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</si>
  <si>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</si>
  <si>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</si>
  <si>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</si>
  <si>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</si>
  <si>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</si>
  <si>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</si>
  <si>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</si>
  <si>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</si>
  <si>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</si>
  <si>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</si>
  <si>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</si>
  <si>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</si>
  <si>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</si>
  <si>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</si>
  <si>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</si>
  <si>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</si>
  <si>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</si>
  <si>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</si>
  <si>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</si>
  <si>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</si>
  <si>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</si>
  <si>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</si>
  <si>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</si>
  <si>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</si>
  <si>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</si>
  <si>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</si>
  <si>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</si>
  <si>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</si>
  <si>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</si>
  <si>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</si>
  <si>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</si>
  <si>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</si>
  <si>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</si>
  <si>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</si>
  <si>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</si>
  <si>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</si>
  <si>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</si>
  <si>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</si>
  <si>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</si>
  <si>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</si>
  <si>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</si>
  <si>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</si>
  <si>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</si>
  <si>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</si>
  <si>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</si>
  <si>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</si>
  <si>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</si>
  <si>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</si>
  <si>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</si>
  <si>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</si>
  <si>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</si>
  <si>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</si>
  <si>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</si>
  <si>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</si>
  <si>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</si>
  <si>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</si>
  <si>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</si>
  <si>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</si>
  <si>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</si>
  <si>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</si>
  <si>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</si>
  <si>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</si>
  <si>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</si>
  <si>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</si>
  <si>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</si>
  <si>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</si>
  <si>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</si>
  <si>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</si>
  <si>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</si>
  <si>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</si>
  <si>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</si>
  <si>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</si>
  <si>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</si>
  <si>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</si>
  <si>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</si>
  <si>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</si>
  <si>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</si>
  <si>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</si>
  <si>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</si>
  <si>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</si>
  <si>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</si>
  <si>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</si>
  <si>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</si>
  <si>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</si>
  <si>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</si>
  <si>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</si>
  <si>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</si>
  <si>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</si>
  <si>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</si>
  <si>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</si>
  <si>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</si>
  <si>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</si>
  <si>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</si>
  <si>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</si>
  <si>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</si>
  <si>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</si>
  <si>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</si>
  <si>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</si>
  <si>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</si>
  <si>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</si>
  <si>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</si>
  <si>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</si>
  <si>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</si>
  <si>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</si>
  <si>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</si>
  <si>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</si>
  <si>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</si>
  <si>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</si>
  <si>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</si>
  <si>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</si>
  <si>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</si>
  <si>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</si>
  <si>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</si>
  <si>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</si>
  <si>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</si>
  <si>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</si>
  <si>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</si>
  <si>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</si>
  <si>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</si>
  <si>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</si>
  <si>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</si>
  <si>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</si>
  <si>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</si>
  <si>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</si>
  <si>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</si>
  <si>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</si>
  <si>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</si>
  <si>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</si>
  <si>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</si>
  <si>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</si>
  <si>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</si>
  <si>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</si>
  <si>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</si>
  <si>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</si>
  <si>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</si>
  <si>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</si>
  <si>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</si>
  <si>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</si>
  <si>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</si>
  <si>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</si>
  <si>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</si>
  <si>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</si>
  <si>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</si>
  <si>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</si>
  <si>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</si>
  <si>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</si>
  <si>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</si>
  <si>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</si>
  <si>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</si>
  <si>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</si>
  <si>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</si>
  <si>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</si>
  <si>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</si>
  <si>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</si>
  <si>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</si>
  <si>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</si>
  <si>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</si>
  <si>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</si>
  <si>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</si>
  <si>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</si>
  <si>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</si>
  <si>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</si>
  <si>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</si>
  <si>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</si>
  <si>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</si>
  <si>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</si>
  <si>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</si>
  <si>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</si>
  <si>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</si>
  <si>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</si>
  <si>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</si>
  <si>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</si>
  <si>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</si>
  <si>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</si>
  <si>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</si>
  <si>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</si>
  <si>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</si>
  <si>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</si>
  <si>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</si>
  <si>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</si>
  <si>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</si>
  <si>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</si>
  <si>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</si>
  <si>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</si>
  <si>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</si>
  <si>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</si>
  <si>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</si>
  <si>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</si>
  <si>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</si>
  <si>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</si>
  <si>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</si>
  <si>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</si>
  <si>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</si>
  <si>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</si>
  <si>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</si>
  <si>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</si>
  <si>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</si>
  <si>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</si>
  <si>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</si>
  <si>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</si>
  <si>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</si>
  <si>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</si>
  <si>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</si>
  <si>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</si>
  <si>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</si>
  <si>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</si>
  <si>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</si>
  <si>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</si>
  <si>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</si>
  <si>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</si>
  <si>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</si>
  <si>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</si>
  <si>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</si>
  <si>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</si>
  <si>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</si>
  <si>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</si>
  <si>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</si>
  <si>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</si>
  <si>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</si>
  <si>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</si>
  <si>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</si>
  <si>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</si>
  <si>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</si>
  <si>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</si>
  <si>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</si>
  <si>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</si>
  <si>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</si>
  <si>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</si>
  <si>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</si>
  <si>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</si>
  <si>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</si>
  <si>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</si>
  <si>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</si>
  <si>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</si>
  <si>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</si>
  <si>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</si>
  <si>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</si>
  <si>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</si>
  <si>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</si>
  <si>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</si>
  <si>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</si>
  <si>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</si>
  <si>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</si>
  <si>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</si>
  <si>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</si>
  <si>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</si>
  <si>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</si>
  <si>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</si>
  <si>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</si>
  <si>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</si>
  <si>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</si>
  <si>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</si>
  <si>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</si>
  <si>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</si>
  <si>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</si>
  <si>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</si>
  <si>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</si>
  <si>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</si>
  <si>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</si>
  <si>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</si>
  <si>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</si>
  <si>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</si>
  <si>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</si>
  <si>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</si>
  <si>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</si>
  <si>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</si>
  <si>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</si>
  <si>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</si>
  <si>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</si>
  <si>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</si>
  <si>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</si>
  <si>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</si>
  <si>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</si>
  <si>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</si>
  <si>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</si>
  <si>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</si>
  <si>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</si>
  <si>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</si>
  <si>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</si>
  <si>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</si>
  <si>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</si>
  <si>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</si>
  <si>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</si>
  <si>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</si>
  <si>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</si>
  <si>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</si>
  <si>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</si>
  <si>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</si>
  <si>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</si>
  <si>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</si>
  <si>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</si>
  <si>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</si>
  <si>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</si>
  <si>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</si>
  <si>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</si>
  <si>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</si>
  <si>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</si>
  <si>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</si>
  <si>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</si>
  <si>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</si>
  <si>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</si>
  <si>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</si>
  <si>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</si>
  <si>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</si>
  <si>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</si>
  <si>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</si>
  <si>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</si>
  <si>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</si>
  <si>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</si>
  <si>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</si>
  <si>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</si>
  <si>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</si>
  <si>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</si>
  <si>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</si>
  <si>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</si>
  <si>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</si>
  <si>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</si>
  <si>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</si>
  <si>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</si>
  <si>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</si>
  <si>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</si>
  <si>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</si>
  <si>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</si>
  <si>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</si>
  <si>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</si>
  <si>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</si>
  <si>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</si>
  <si>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</si>
  <si>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</si>
  <si>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</si>
  <si>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</si>
  <si>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</si>
  <si>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</si>
  <si>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</si>
  <si>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</si>
  <si>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</si>
  <si>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</si>
  <si>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</si>
  <si>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</si>
  <si>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</si>
  <si>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</si>
  <si>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</si>
  <si>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</si>
  <si>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</si>
  <si>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</si>
  <si>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</si>
  <si>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</si>
  <si>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</si>
  <si>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</si>
  <si>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</si>
  <si>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</si>
  <si>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</si>
  <si>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</si>
  <si>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</si>
  <si>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</si>
  <si>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</si>
  <si>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</si>
  <si>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</si>
  <si>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</si>
  <si>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</si>
  <si>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</si>
  <si>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</si>
  <si>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</si>
  <si>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</si>
  <si>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</si>
  <si>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</si>
  <si>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</si>
  <si>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</si>
  <si>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</si>
  <si>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</si>
  <si>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</si>
  <si>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</si>
  <si>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</si>
  <si>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</si>
  <si>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</si>
  <si>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</si>
  <si>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</si>
  <si>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</si>
  <si>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</si>
  <si>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</si>
  <si>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</si>
  <si>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</si>
  <si>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</si>
  <si>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</si>
  <si>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</si>
  <si>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</si>
  <si>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</si>
  <si>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</si>
  <si>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</si>
  <si>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</si>
  <si>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</si>
  <si>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</si>
  <si>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</si>
  <si>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</si>
  <si>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</si>
  <si>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</si>
  <si>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</si>
  <si>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</si>
  <si>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</si>
  <si>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</si>
  <si>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</si>
  <si>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</si>
  <si>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</si>
  <si>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</si>
  <si>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</si>
  <si>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</si>
  <si>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</si>
  <si>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</si>
  <si>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</si>
  <si>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</si>
  <si>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</si>
  <si>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</si>
  <si>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</si>
  <si>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</si>
  <si>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</si>
  <si>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</si>
  <si>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</si>
  <si>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</si>
  <si>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</si>
  <si>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</si>
  <si>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</si>
  <si>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</si>
  <si>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</si>
  <si>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</si>
  <si>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</si>
  <si>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</si>
  <si>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</si>
  <si>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</si>
  <si>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</si>
  <si>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</si>
  <si>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</si>
  <si>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</si>
  <si>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</si>
  <si>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</si>
  <si>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</si>
  <si>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</si>
  <si>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</si>
  <si>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</si>
  <si>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</si>
  <si>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</si>
  <si>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</si>
  <si>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</si>
  <si>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</si>
  <si>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</si>
  <si>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</si>
  <si>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</si>
  <si>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</si>
  <si>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</si>
  <si>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</si>
  <si>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</si>
  <si>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</si>
  <si>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</si>
  <si>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</si>
  <si>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</si>
  <si>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</si>
  <si>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</si>
  <si>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</si>
  <si>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</si>
  <si>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</si>
  <si>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</si>
  <si>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</si>
  <si>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</si>
  <si>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</si>
  <si>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</si>
  <si>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</si>
  <si>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</si>
  <si>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</si>
  <si>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</si>
  <si>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</si>
  <si>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</si>
  <si>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</si>
  <si>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</si>
  <si>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</si>
  <si>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</si>
  <si>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</si>
  <si>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</si>
  <si>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</si>
  <si>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</si>
  <si>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</si>
  <si>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</si>
  <si>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</si>
  <si>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</si>
  <si>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</si>
  <si>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</si>
  <si>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</si>
  <si>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</si>
  <si>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</si>
  <si>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</si>
  <si>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</si>
  <si>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</si>
  <si>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</si>
  <si>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</si>
  <si>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</si>
  <si>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</si>
  <si>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</si>
  <si>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</si>
  <si>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</si>
  <si>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</si>
  <si>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</si>
  <si>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</si>
  <si>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</si>
  <si>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</si>
  <si>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</si>
  <si>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</si>
  <si>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</si>
  <si>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</si>
  <si>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</si>
  <si>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</si>
  <si>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</si>
  <si>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</si>
  <si>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</si>
  <si>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</si>
  <si>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</si>
  <si>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</si>
  <si>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</si>
  <si>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</si>
  <si>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</si>
  <si>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</si>
  <si>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</si>
  <si>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</si>
  <si>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</si>
  <si>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</si>
  <si>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</si>
  <si>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</si>
  <si>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</si>
  <si>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</si>
  <si>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</si>
  <si>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</si>
  <si>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</si>
  <si>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</si>
  <si>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</si>
  <si>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</si>
  <si>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</si>
  <si>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</si>
  <si>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</si>
  <si>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</si>
  <si>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</si>
  <si>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</si>
  <si>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</si>
  <si>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</si>
  <si>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</si>
  <si>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</si>
  <si>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</si>
  <si>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</si>
  <si>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</si>
  <si>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</si>
  <si>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</si>
  <si>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</si>
  <si>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</si>
  <si>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</si>
  <si>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</si>
  <si>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</si>
  <si>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</si>
  <si>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</si>
  <si>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</si>
  <si>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</si>
  <si>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</si>
  <si>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</si>
  <si>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</si>
  <si>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</si>
  <si>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</si>
  <si>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</si>
  <si>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</si>
  <si>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</si>
  <si>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</si>
  <si>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</si>
  <si>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</si>
  <si>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</si>
  <si>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</si>
  <si>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</si>
  <si>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</si>
  <si>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</si>
  <si>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</si>
  <si>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</si>
  <si>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</si>
  <si>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</si>
  <si>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</si>
  <si>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</si>
  <si>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</si>
  <si>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</si>
  <si>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</si>
  <si>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</si>
  <si>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</si>
  <si>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</si>
  <si>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</si>
  <si>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</si>
  <si>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</si>
  <si>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</si>
  <si>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</si>
  <si>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</si>
  <si>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</si>
  <si>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</si>
  <si>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</si>
  <si>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</si>
  <si>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</si>
  <si>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</si>
  <si>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</si>
  <si>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</si>
  <si>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</si>
  <si>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</si>
  <si>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</si>
  <si>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</si>
  <si>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</si>
  <si>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</si>
  <si>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</si>
  <si>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</si>
  <si>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</si>
  <si>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</si>
  <si>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</si>
  <si>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</si>
  <si>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</si>
  <si>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</si>
  <si>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</si>
  <si>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</si>
  <si>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</si>
  <si>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</si>
  <si>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</si>
  <si>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</si>
  <si>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</si>
  <si>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</si>
  <si>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</si>
  <si>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</si>
  <si>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</si>
  <si>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</si>
  <si>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</si>
  <si>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</si>
  <si>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</si>
  <si>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</si>
  <si>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</si>
  <si>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</si>
  <si>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</si>
  <si>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</si>
  <si>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</si>
  <si>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</si>
  <si>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</si>
  <si>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</si>
  <si>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</si>
  <si>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</si>
  <si>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</si>
  <si>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</si>
  <si>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</si>
  <si>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</si>
  <si>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</si>
  <si>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</si>
  <si>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</si>
  <si>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</si>
  <si>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</si>
  <si>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</si>
  <si>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</si>
  <si>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</si>
  <si>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</si>
  <si>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</si>
  <si>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</si>
  <si>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</si>
  <si>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</si>
  <si>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</si>
  <si>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</si>
  <si>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</si>
  <si>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</si>
  <si>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</si>
  <si>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</si>
  <si>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</si>
  <si>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</si>
  <si>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</si>
  <si>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</si>
  <si>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</si>
  <si>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</si>
  <si>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</si>
  <si>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</si>
  <si>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</si>
  <si>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</si>
  <si>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</si>
  <si>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</si>
  <si>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</si>
  <si>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</si>
  <si>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</si>
  <si>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</si>
  <si>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</si>
  <si>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</si>
  <si>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</si>
  <si>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</si>
  <si>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</si>
  <si>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</si>
  <si>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</si>
  <si>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</si>
  <si>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</si>
  <si>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</si>
  <si>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</si>
  <si>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</si>
  <si>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</si>
  <si>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</si>
  <si>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</si>
  <si>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</si>
  <si>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</si>
  <si>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</si>
  <si>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</si>
  <si>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</si>
  <si>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</si>
  <si>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</si>
  <si>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</si>
  <si>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</si>
  <si>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</si>
  <si>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</si>
  <si>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</si>
  <si>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</si>
  <si>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</si>
  <si>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</si>
  <si>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</si>
  <si>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</si>
  <si>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</si>
  <si>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</si>
  <si>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</si>
  <si>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</si>
  <si>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</si>
  <si>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</si>
  <si>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</si>
  <si>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</si>
  <si>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</si>
  <si>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</si>
  <si>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</si>
  <si>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</si>
  <si>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</si>
  <si>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</si>
  <si>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</si>
  <si>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</si>
  <si>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</si>
  <si>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</si>
  <si>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</si>
  <si>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</si>
  <si>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</si>
  <si>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</si>
  <si>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</si>
  <si>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</si>
  <si>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</si>
  <si>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</si>
  <si>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</si>
  <si>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</si>
  <si>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</si>
  <si>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</si>
  <si>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</si>
  <si>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</si>
  <si>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</si>
  <si>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</si>
  <si>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</si>
  <si>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</si>
  <si>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</si>
  <si>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</si>
  <si>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</si>
  <si>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</si>
  <si>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</si>
  <si>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</si>
  <si>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</si>
  <si>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</si>
  <si>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</si>
  <si>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</si>
  <si>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</si>
  <si>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</si>
  <si>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</si>
  <si>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</si>
  <si>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</si>
  <si>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</si>
  <si>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</si>
  <si>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</si>
  <si>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</si>
  <si>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</si>
  <si>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</si>
  <si>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</si>
  <si>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</si>
  <si>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</si>
  <si>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</si>
  <si>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</si>
  <si>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</si>
  <si>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</si>
  <si>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</si>
  <si>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</si>
  <si>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</si>
  <si>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</si>
  <si>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</si>
  <si>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</si>
  <si>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</si>
  <si>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</si>
  <si>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</si>
  <si>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</si>
  <si>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</si>
  <si>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</si>
  <si>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</si>
  <si>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</si>
  <si>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</si>
  <si>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</si>
  <si>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</si>
  <si>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</si>
  <si>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</si>
  <si>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</si>
  <si>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</si>
  <si>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</si>
  <si>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</si>
  <si>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</si>
  <si>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</si>
  <si>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</si>
  <si>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</si>
  <si>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</si>
  <si>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</si>
  <si>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</si>
  <si>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</si>
  <si>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</si>
  <si>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</si>
  <si>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</si>
  <si>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</si>
  <si>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</si>
  <si>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</si>
  <si>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</si>
  <si>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</si>
  <si>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</si>
  <si>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</si>
  <si>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</si>
  <si>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</si>
  <si>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</si>
  <si>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</si>
  <si>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</si>
  <si>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</si>
  <si>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</si>
  <si>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</si>
  <si>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</si>
  <si>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</si>
  <si>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</si>
  <si>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</si>
  <si>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</si>
  <si>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</si>
  <si>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</si>
  <si>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</si>
  <si>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</si>
  <si>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</si>
  <si>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</si>
  <si>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</si>
  <si>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</si>
  <si>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</si>
  <si>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</si>
  <si>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</si>
  <si>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</si>
  <si>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</si>
  <si>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</si>
  <si>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</si>
  <si>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</si>
  <si>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</si>
  <si>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</si>
  <si>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</si>
  <si>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</si>
  <si>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</si>
  <si>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</si>
  <si>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</si>
  <si>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</si>
  <si>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</si>
  <si>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</si>
  <si>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</si>
  <si>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</si>
  <si>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</si>
  <si>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</si>
  <si>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</si>
  <si>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</si>
  <si>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</si>
  <si>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</si>
  <si>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</si>
  <si>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</si>
  <si>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</si>
  <si>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</si>
  <si>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</si>
  <si>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</si>
  <si>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</si>
  <si>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</si>
  <si>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</si>
  <si>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</si>
  <si>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</si>
  <si>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</si>
  <si>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</si>
  <si>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</si>
  <si>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</si>
  <si>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</si>
  <si>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</si>
  <si>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</si>
  <si>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</si>
  <si>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</si>
  <si>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</si>
  <si>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</si>
  <si>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</si>
  <si>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</si>
  <si>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</si>
  <si>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</si>
  <si>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</si>
  <si>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</si>
  <si>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</si>
  <si>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</si>
  <si>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</si>
  <si>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</si>
  <si>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</si>
  <si>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</si>
  <si>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</si>
  <si>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</si>
  <si>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</si>
  <si>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</si>
  <si>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</si>
  <si>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</si>
  <si>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</si>
  <si>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</si>
  <si>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</si>
  <si>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</si>
  <si>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</si>
  <si>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</si>
  <si>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</si>
  <si>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</si>
  <si>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</si>
  <si>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</si>
  <si>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</si>
  <si>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</si>
  <si>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</si>
  <si>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</si>
  <si>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</si>
  <si>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</si>
  <si>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</si>
  <si>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</si>
  <si>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</si>
  <si>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</si>
  <si>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</si>
  <si>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</si>
  <si>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</si>
  <si>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</si>
  <si>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</si>
  <si>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</si>
  <si>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</si>
  <si>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</si>
  <si>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</si>
  <si>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</si>
  <si>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</si>
  <si>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</si>
  <si>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</si>
  <si>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</si>
  <si>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</si>
  <si>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</si>
  <si>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</si>
  <si>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</si>
  <si>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</si>
  <si>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</si>
  <si>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</si>
  <si>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</si>
  <si>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</si>
  <si>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</si>
  <si>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</si>
  <si>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</si>
  <si>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</si>
  <si>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</si>
  <si>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</si>
  <si>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</si>
  <si>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</si>
  <si>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</si>
  <si>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</si>
  <si>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</si>
  <si>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</si>
  <si>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</si>
  <si>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</si>
  <si>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</si>
  <si>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</si>
  <si>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</si>
  <si>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</si>
  <si>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</si>
  <si>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</si>
  <si>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</si>
  <si>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</si>
  <si>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</si>
  <si>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</si>
  <si>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</si>
  <si>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</si>
  <si>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</si>
  <si>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</si>
  <si>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</si>
  <si>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</si>
  <si>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</si>
  <si>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</si>
  <si>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</si>
  <si>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</si>
  <si>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</si>
  <si>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</si>
  <si>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</si>
  <si>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</si>
  <si>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</si>
  <si>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</si>
  <si>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</si>
  <si>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</si>
  <si>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</si>
  <si>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</si>
  <si>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</si>
  <si>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</si>
  <si>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</si>
  <si>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</si>
  <si>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</si>
  <si>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</si>
  <si>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</si>
  <si>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</si>
  <si>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</si>
  <si>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</si>
  <si>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</si>
  <si>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</si>
  <si>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</si>
  <si>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</si>
  <si>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</si>
  <si>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</si>
  <si>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</si>
  <si>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</si>
  <si>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</si>
  <si>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</si>
  <si>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</si>
  <si>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</si>
  <si>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</si>
  <si>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</si>
  <si>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</si>
  <si>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</si>
  <si>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</si>
  <si>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</si>
  <si>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</si>
  <si>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</si>
  <si>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</si>
  <si>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</si>
  <si>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</si>
  <si>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</si>
  <si>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</si>
  <si>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</si>
  <si>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</si>
  <si>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</si>
  <si>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</si>
  <si>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</si>
  <si>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</si>
  <si>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</si>
  <si>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</si>
  <si>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</si>
  <si>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</si>
  <si>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</si>
  <si>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</si>
  <si>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</si>
  <si>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</si>
  <si>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</si>
  <si>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</si>
  <si>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</si>
  <si>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</si>
  <si>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</si>
  <si>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</si>
  <si>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</si>
  <si>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</si>
  <si>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</si>
  <si>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</si>
  <si>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</si>
  <si>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</si>
  <si>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</si>
  <si>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</si>
  <si>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</si>
  <si>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</si>
  <si>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</si>
  <si>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</si>
  <si>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</si>
  <si>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</si>
  <si>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</si>
  <si>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</si>
  <si>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</si>
  <si>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</si>
  <si>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</si>
  <si>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</si>
  <si>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</si>
  <si>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</si>
  <si>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</si>
  <si>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</si>
  <si>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</si>
  <si>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</si>
  <si>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</si>
  <si>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</si>
  <si>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</si>
  <si>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</si>
  <si>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</si>
  <si>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</si>
  <si>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</si>
  <si>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</si>
  <si>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</si>
  <si>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</si>
  <si>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</si>
  <si>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</si>
  <si>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</si>
  <si>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</si>
  <si>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</si>
  <si>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</si>
  <si>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</si>
  <si>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</si>
  <si>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</si>
  <si>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</si>
  <si>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</si>
  <si>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</si>
  <si>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</si>
  <si>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</si>
  <si>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</si>
  <si>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</si>
  <si>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</si>
  <si>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</si>
  <si>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</si>
  <si>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</si>
  <si>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</si>
  <si>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</si>
  <si>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</si>
  <si>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</si>
  <si>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</si>
  <si>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</si>
  <si>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</si>
  <si>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</si>
  <si>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</si>
  <si>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</si>
  <si>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</si>
  <si>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</si>
  <si>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</si>
  <si>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</si>
  <si>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</si>
  <si>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</si>
  <si>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</si>
  <si>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</si>
  <si>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</si>
  <si>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</si>
  <si>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</si>
  <si>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</si>
  <si>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</si>
  <si>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</si>
  <si>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</si>
  <si>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</si>
  <si>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</si>
  <si>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</si>
  <si>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</si>
  <si>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</si>
  <si>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</si>
  <si>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</si>
  <si>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</si>
  <si>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</si>
  <si>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</si>
  <si>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</si>
  <si>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</si>
  <si>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</si>
  <si>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</si>
  <si>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</si>
  <si>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</si>
  <si>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</si>
  <si>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</si>
  <si>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</si>
  <si>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</si>
  <si>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</si>
  <si>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</si>
  <si>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</si>
  <si>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</si>
  <si>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</si>
  <si>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</si>
  <si>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</si>
  <si>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</si>
  <si>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</si>
  <si>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</si>
  <si>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</si>
  <si>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</si>
  <si>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</si>
  <si>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</si>
  <si>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</si>
  <si>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</si>
  <si>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</si>
  <si>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</si>
  <si>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</si>
  <si>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</si>
  <si>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</si>
  <si>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</si>
  <si>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</si>
  <si>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</si>
  <si>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</si>
  <si>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</si>
  <si>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</si>
  <si>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</si>
  <si>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</si>
  <si>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</si>
  <si>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</si>
  <si>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</si>
  <si>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</si>
  <si>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</si>
  <si>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</si>
  <si>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</si>
  <si>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</si>
  <si>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</si>
  <si>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</si>
  <si>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</si>
  <si>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</si>
  <si>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</si>
  <si>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</si>
  <si>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</si>
  <si>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</si>
  <si>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</si>
  <si>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</si>
  <si>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</si>
  <si>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</si>
  <si>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</si>
  <si>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</si>
  <si>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</si>
  <si>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</si>
  <si>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</si>
  <si>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</si>
  <si>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</si>
  <si>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</si>
  <si>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</si>
  <si>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</si>
  <si>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</si>
  <si>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</si>
  <si>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</si>
  <si>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</si>
  <si>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</si>
  <si>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</si>
  <si>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</si>
  <si>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</si>
  <si>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</si>
  <si>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</si>
  <si>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</si>
  <si>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</si>
  <si>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</si>
  <si>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</si>
  <si>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</si>
  <si>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</si>
  <si>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</si>
  <si>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</si>
  <si>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</si>
  <si>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</si>
  <si>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</si>
  <si>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</si>
  <si>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</si>
  <si>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</si>
  <si>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</si>
  <si>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</si>
  <si>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</si>
  <si>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</si>
  <si>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</si>
  <si>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</si>
  <si>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</si>
  <si>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</si>
  <si>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</si>
  <si>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</si>
  <si>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</si>
  <si>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</si>
  <si>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</si>
  <si>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</si>
  <si>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</si>
  <si>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</si>
  <si>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</si>
  <si>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</si>
  <si>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</si>
  <si>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</si>
  <si>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</si>
  <si>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</si>
  <si>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</si>
  <si>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</si>
  <si>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</si>
  <si>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</si>
  <si>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</si>
  <si>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</si>
  <si>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</si>
  <si>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</si>
  <si>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</si>
  <si>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</si>
  <si>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</si>
  <si>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</si>
  <si>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</si>
  <si>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</si>
  <si>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</si>
  <si>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</si>
  <si>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</si>
  <si>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</si>
  <si>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</si>
  <si>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</si>
  <si>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</si>
  <si>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</si>
  <si>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</si>
  <si>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</si>
  <si>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</si>
  <si>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</si>
  <si>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</si>
  <si>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</si>
  <si>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</si>
  <si>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</si>
  <si>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</si>
  <si>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</si>
  <si>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</si>
  <si>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</si>
  <si>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</si>
  <si>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</si>
  <si>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</si>
  <si>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</si>
  <si>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</si>
  <si>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</si>
  <si>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</si>
  <si>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</si>
  <si>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</si>
  <si>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</si>
  <si>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</si>
  <si>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</si>
  <si>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</si>
  <si>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</si>
  <si>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</si>
  <si>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</si>
  <si>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</si>
  <si>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</si>
  <si>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</si>
  <si>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</si>
  <si>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</si>
  <si>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</si>
  <si>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</si>
  <si>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</si>
  <si>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</si>
  <si>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</si>
  <si>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</si>
  <si>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</si>
  <si>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</si>
  <si>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</si>
  <si>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</si>
  <si>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</si>
  <si>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</si>
  <si>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</si>
  <si>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</si>
  <si>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</si>
  <si>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</si>
  <si>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</si>
  <si>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</si>
  <si>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</si>
  <si>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</si>
  <si>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</si>
  <si>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</si>
  <si>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</si>
  <si>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</si>
  <si>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</si>
  <si>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</si>
  <si>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</si>
  <si>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</si>
  <si>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</si>
  <si>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</si>
  <si>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</si>
  <si>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</si>
  <si>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</si>
  <si>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</si>
  <si>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</si>
  <si>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</si>
  <si>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</si>
  <si>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</si>
  <si>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</si>
  <si>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</si>
  <si>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</si>
  <si>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</si>
  <si>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</si>
  <si>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</si>
  <si>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</si>
  <si>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</si>
  <si>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</si>
  <si>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</si>
  <si>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</si>
  <si>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</si>
  <si>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</si>
  <si>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</si>
  <si>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</si>
  <si>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</si>
  <si>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</si>
  <si>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</si>
  <si>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</si>
  <si>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</si>
  <si>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</si>
  <si>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</si>
  <si>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</si>
  <si>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</si>
  <si>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</si>
  <si>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</si>
  <si>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</si>
  <si>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</si>
  <si>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</si>
  <si>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</si>
  <si>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</si>
  <si>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</si>
  <si>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</si>
  <si>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</si>
  <si>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</si>
  <si>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</si>
  <si>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</si>
  <si>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</si>
  <si>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</si>
  <si>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</si>
  <si>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</si>
  <si>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</si>
  <si>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</si>
  <si>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</si>
  <si>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</si>
  <si>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</si>
  <si>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</si>
  <si>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</si>
  <si>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</si>
  <si>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</si>
  <si>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</si>
  <si>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</si>
  <si>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</si>
  <si>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</si>
  <si>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</si>
  <si>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</si>
  <si>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</si>
  <si>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</si>
  <si>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</si>
  <si>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</si>
  <si>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</si>
  <si>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</si>
  <si>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</si>
  <si>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</si>
  <si>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</si>
  <si>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</si>
  <si>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</si>
  <si>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</si>
  <si>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</si>
  <si>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</si>
  <si>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</si>
  <si>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</si>
  <si>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</si>
  <si>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</si>
  <si>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</si>
  <si>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</si>
  <si>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</si>
  <si>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</si>
  <si>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</si>
  <si>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</si>
  <si>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</si>
  <si>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</si>
  <si>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</si>
  <si>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</si>
  <si>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</si>
  <si>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</si>
  <si>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</si>
  <si>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</si>
  <si>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</si>
  <si>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</si>
  <si>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</si>
  <si>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</si>
  <si>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</si>
  <si>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</si>
  <si>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</si>
  <si>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</si>
  <si>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</si>
  <si>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</si>
  <si>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</si>
  <si>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</si>
  <si>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</si>
  <si>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</si>
  <si>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</si>
  <si>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</si>
  <si>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</si>
  <si>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</si>
  <si>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</si>
  <si>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</si>
  <si>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</si>
  <si>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</si>
  <si>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</si>
  <si>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</si>
  <si>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</si>
  <si>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</si>
  <si>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</si>
  <si>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</si>
  <si>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</si>
  <si>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</si>
  <si>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</si>
  <si>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</si>
  <si>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</si>
  <si>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</si>
  <si>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</si>
  <si>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</si>
  <si>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</si>
  <si>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</si>
  <si>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</si>
  <si>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</si>
  <si>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</si>
  <si>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</si>
  <si>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</si>
  <si>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</si>
  <si>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</si>
  <si>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</si>
  <si>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</si>
  <si>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</si>
  <si>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</si>
  <si>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</si>
  <si>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</si>
  <si>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</si>
  <si>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</si>
  <si>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</si>
  <si>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</si>
  <si>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</si>
  <si>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</si>
  <si>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</si>
  <si>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</si>
  <si>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</si>
  <si>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</si>
  <si>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</si>
  <si>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</si>
  <si>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</si>
  <si>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</si>
  <si>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</si>
  <si>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</si>
  <si>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</si>
  <si>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</si>
  <si>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</si>
  <si>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</si>
  <si>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</si>
  <si>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</si>
  <si>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</si>
  <si>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</si>
  <si>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</si>
  <si>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</si>
  <si>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</si>
  <si>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</si>
  <si>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</si>
  <si>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</si>
  <si>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</si>
  <si>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</si>
  <si>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</si>
  <si>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</si>
  <si>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</si>
  <si>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</si>
  <si>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</si>
  <si>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</si>
  <si>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</si>
  <si>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</si>
  <si>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</si>
  <si>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</si>
  <si>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</si>
  <si>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</si>
  <si>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</si>
  <si>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</si>
  <si>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</si>
  <si>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</si>
  <si>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</si>
  <si>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</si>
  <si>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</si>
  <si>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</si>
  <si>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</si>
  <si>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</si>
  <si>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</si>
  <si>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</si>
  <si>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</si>
  <si>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</si>
  <si>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</si>
  <si>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</si>
  <si>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</si>
  <si>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</si>
  <si>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</si>
  <si>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</si>
  <si>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</si>
  <si>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</si>
  <si>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</si>
  <si>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</si>
  <si>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</si>
  <si>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</si>
  <si>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</si>
  <si>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</si>
  <si>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</si>
  <si>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</si>
  <si>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</si>
  <si>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</si>
  <si>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</si>
  <si>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</si>
  <si>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</si>
  <si>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</si>
  <si>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</si>
  <si>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</si>
  <si>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</si>
  <si>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</si>
  <si>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</si>
  <si>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</si>
  <si>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</si>
  <si>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</si>
  <si>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</si>
  <si>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</si>
  <si>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</si>
  <si>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</si>
  <si>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</si>
  <si>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</si>
  <si>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</si>
  <si>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</si>
  <si>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</si>
  <si>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</si>
  <si>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</si>
  <si>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</si>
  <si>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</si>
  <si>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</si>
  <si>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</si>
  <si>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</si>
  <si>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</si>
  <si>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</si>
  <si>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</si>
  <si>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</si>
  <si>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</si>
  <si>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</si>
  <si>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</si>
  <si>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</si>
  <si>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</si>
  <si>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</si>
  <si>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</si>
  <si>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</si>
  <si>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</si>
  <si>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</si>
  <si>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</si>
  <si>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</si>
  <si>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</si>
  <si>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</si>
  <si>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</si>
  <si>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</si>
  <si>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</si>
  <si>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</si>
  <si>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</si>
  <si>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</si>
  <si>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</si>
  <si>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</si>
  <si>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</si>
  <si>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</si>
  <si>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</si>
  <si>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</si>
  <si>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</si>
  <si>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</si>
  <si>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</si>
  <si>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</si>
  <si>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</si>
  <si>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</si>
  <si>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</si>
  <si>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</si>
  <si>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</si>
  <si>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</si>
  <si>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</si>
  <si>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</si>
  <si>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</si>
  <si>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</si>
  <si>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</si>
  <si>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</si>
  <si>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</si>
  <si>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</si>
  <si>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</si>
  <si>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</si>
  <si>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</si>
  <si>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</si>
  <si>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</si>
  <si>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</si>
  <si>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</si>
  <si>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</si>
  <si>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</si>
  <si>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</si>
  <si>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</si>
  <si>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</si>
  <si>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</si>
  <si>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</si>
  <si>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</si>
  <si>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</si>
  <si>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</si>
  <si>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</si>
  <si>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</si>
  <si>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</si>
  <si>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</si>
  <si>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</si>
  <si>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</si>
  <si>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</si>
  <si>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</si>
  <si>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</si>
  <si>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</si>
  <si>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</si>
  <si>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</si>
  <si>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</si>
  <si>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</si>
  <si>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</si>
  <si>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</si>
  <si>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</si>
  <si>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</si>
  <si>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</si>
  <si>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</si>
  <si>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</si>
  <si>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</si>
  <si>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</si>
  <si>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</si>
  <si>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</si>
  <si>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</si>
  <si>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</si>
  <si>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</si>
  <si>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</si>
  <si>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</si>
  <si>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</si>
  <si>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</si>
  <si>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</si>
  <si>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</si>
  <si>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</si>
  <si>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</si>
  <si>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</si>
  <si>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</si>
  <si>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</si>
  <si>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</si>
  <si>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</si>
  <si>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</si>
  <si>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</si>
  <si>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</si>
  <si>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</si>
  <si>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</si>
  <si>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</si>
  <si>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</si>
  <si>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</si>
  <si>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</si>
  <si>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</si>
  <si>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</si>
  <si>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</si>
  <si>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</si>
  <si>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</si>
  <si>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</si>
  <si>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</si>
  <si>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</si>
  <si>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</si>
  <si>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</si>
  <si>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</si>
  <si>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</si>
  <si>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</si>
  <si>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</si>
  <si>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</si>
  <si>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</si>
  <si>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</si>
  <si>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</si>
  <si>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</si>
  <si>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</si>
  <si>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</si>
  <si>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</si>
  <si>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</si>
  <si>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</si>
  <si>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</si>
  <si>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</si>
  <si>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</si>
  <si>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</si>
  <si>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</si>
  <si>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</si>
  <si>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</si>
  <si>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</si>
  <si>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</si>
  <si>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</si>
  <si>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</si>
  <si>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</si>
  <si>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</si>
  <si>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</si>
  <si>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</si>
  <si>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</si>
  <si>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</si>
  <si>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</si>
  <si>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</si>
  <si>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</si>
  <si>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</si>
  <si>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</si>
  <si>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</si>
  <si>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</si>
  <si>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</si>
  <si>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</si>
  <si>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</si>
  <si>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</si>
  <si>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</si>
  <si>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</si>
  <si>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</si>
  <si>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</si>
  <si>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</si>
  <si>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</si>
  <si>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</si>
  <si>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</si>
  <si>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</si>
  <si>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</si>
  <si>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</si>
  <si>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</si>
  <si>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</si>
  <si>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</si>
  <si>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</si>
  <si>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</si>
  <si>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</si>
  <si>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</si>
  <si>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</si>
  <si>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</si>
  <si>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</si>
  <si>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</si>
  <si>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</si>
  <si>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</si>
  <si>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</si>
  <si>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</si>
  <si>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</si>
  <si>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</si>
  <si>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</si>
  <si>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</si>
  <si>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</si>
  <si>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</si>
  <si>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</si>
  <si>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</si>
  <si>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</si>
  <si>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</si>
  <si>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</si>
  <si>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</si>
  <si>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</si>
  <si>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</si>
  <si>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</si>
  <si>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</si>
  <si>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</si>
  <si>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</si>
  <si>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</si>
  <si>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</si>
  <si>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</si>
  <si>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</si>
  <si>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</si>
  <si>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</si>
  <si>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</si>
  <si>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</si>
  <si>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</si>
  <si>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</si>
  <si>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</si>
  <si>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</si>
  <si>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</si>
  <si>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</si>
  <si>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</si>
  <si>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</si>
  <si>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</si>
  <si>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</si>
  <si>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</si>
  <si>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</si>
  <si>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</si>
  <si>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</si>
  <si>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</si>
  <si>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</si>
  <si>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</si>
  <si>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</si>
  <si>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</si>
  <si>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</si>
  <si>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</si>
  <si>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</si>
  <si>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</si>
  <si>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</si>
  <si>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</si>
  <si>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</si>
  <si>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</si>
  <si>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</si>
  <si>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</si>
  <si>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</si>
  <si>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</si>
  <si>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</si>
  <si>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</si>
  <si>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</si>
  <si>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</si>
  <si>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</si>
  <si>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</si>
  <si>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</si>
  <si>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</si>
  <si>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</si>
  <si>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</si>
  <si>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</si>
  <si>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</si>
  <si>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</si>
  <si>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</si>
  <si>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</si>
  <si>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</si>
  <si>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</si>
  <si>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</si>
  <si>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</si>
  <si>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</si>
  <si>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</si>
  <si>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</si>
  <si>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</si>
  <si>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</si>
  <si>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</si>
  <si>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</si>
  <si>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</si>
  <si>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</si>
  <si>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</si>
  <si>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</si>
  <si>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</si>
  <si>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</si>
  <si>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</si>
  <si>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</si>
  <si>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</si>
  <si>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</si>
  <si>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</si>
  <si>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</si>
  <si>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</si>
  <si>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</si>
  <si>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</si>
  <si>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</si>
  <si>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</si>
  <si>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</si>
  <si>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</si>
  <si>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</si>
  <si>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</si>
  <si>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</si>
  <si>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</si>
  <si>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</si>
  <si>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</si>
  <si>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</si>
  <si>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</si>
  <si>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</si>
  <si>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</si>
  <si>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</si>
  <si>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</si>
  <si>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</si>
  <si>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</si>
  <si>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</si>
  <si>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</si>
  <si>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</si>
  <si>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</si>
  <si>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</si>
  <si>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</si>
  <si>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</si>
  <si>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</si>
  <si>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</si>
  <si>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</si>
  <si>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</si>
  <si>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</si>
  <si>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</si>
  <si>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</si>
  <si>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</si>
  <si>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</si>
  <si>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</si>
  <si>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</si>
  <si>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</si>
  <si>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</si>
  <si>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</si>
  <si>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</si>
  <si>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</si>
  <si>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</si>
  <si>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</si>
  <si>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</si>
  <si>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</si>
  <si>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</si>
  <si>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</si>
  <si>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</si>
  <si>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</si>
  <si>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</si>
  <si>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</si>
  <si>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</si>
  <si>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</si>
  <si>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</si>
  <si>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</si>
  <si>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</si>
  <si>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</si>
  <si>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</si>
  <si>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</si>
  <si>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</si>
  <si>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</si>
  <si>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</si>
  <si>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</si>
  <si>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</si>
  <si>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</si>
  <si>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</si>
  <si>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</si>
  <si>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</si>
  <si>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</si>
  <si>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</si>
  <si>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</si>
  <si>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</si>
  <si>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</si>
  <si>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</si>
  <si>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</si>
  <si>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</si>
  <si>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</si>
  <si>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</si>
  <si>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</si>
  <si>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</si>
  <si>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</si>
  <si>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</si>
  <si>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</si>
  <si>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</si>
  <si>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</si>
  <si>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</si>
  <si>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</si>
  <si>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</si>
  <si>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</si>
  <si>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</si>
  <si>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</si>
  <si>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</si>
  <si>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</si>
  <si>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</si>
  <si>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</si>
  <si>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</si>
  <si>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</si>
  <si>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</si>
  <si>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</si>
  <si>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</si>
  <si>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</si>
  <si>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</si>
  <si>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</si>
  <si>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</si>
  <si>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</si>
  <si>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</si>
  <si>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</si>
  <si>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</si>
  <si>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</si>
  <si>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</si>
  <si>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</si>
  <si>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</si>
  <si>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</si>
  <si>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</si>
  <si>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</si>
  <si>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</si>
  <si>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</si>
  <si>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</si>
  <si>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</si>
  <si>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</si>
  <si>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</si>
  <si>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</si>
  <si>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</si>
  <si>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</si>
  <si>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</si>
  <si>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</si>
  <si>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</si>
  <si>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</si>
  <si>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</si>
  <si>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</si>
  <si>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</si>
  <si>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</si>
  <si>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</si>
  <si>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</si>
  <si>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</si>
  <si>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</si>
  <si>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</si>
  <si>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</si>
  <si>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</si>
  <si>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</si>
  <si>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</si>
  <si>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</si>
  <si>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</si>
  <si>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</si>
  <si>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</si>
  <si>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</si>
  <si>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</si>
  <si>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</si>
  <si>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</si>
  <si>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</si>
  <si>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</si>
  <si>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</si>
  <si>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</si>
  <si>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</si>
  <si>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</si>
  <si>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</si>
  <si>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</si>
  <si>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</si>
  <si>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</si>
  <si>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</si>
  <si>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</si>
  <si>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</si>
  <si>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</si>
  <si>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</si>
  <si>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</si>
  <si>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</si>
  <si>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</si>
  <si>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</si>
  <si>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</si>
  <si>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</si>
  <si>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</si>
  <si>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</si>
  <si>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</si>
  <si>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</si>
  <si>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</si>
  <si>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</si>
  <si>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</si>
  <si>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</si>
  <si>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</si>
  <si>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</si>
  <si>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</si>
  <si>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</si>
  <si>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</si>
  <si>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</si>
  <si>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</si>
  <si>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</si>
  <si>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</si>
  <si>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</si>
  <si>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</si>
  <si>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</si>
  <si>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</si>
  <si>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</si>
  <si>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</si>
  <si>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</si>
  <si>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</si>
  <si>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</si>
  <si>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</si>
  <si>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</si>
  <si>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</si>
  <si>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</si>
  <si>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</si>
  <si>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</si>
  <si>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</si>
  <si>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</si>
  <si>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</si>
  <si>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</si>
  <si>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</si>
  <si>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</si>
  <si>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</si>
  <si>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</si>
  <si>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</si>
  <si>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</si>
  <si>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</si>
  <si>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</si>
  <si>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</si>
  <si>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</si>
  <si>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</si>
  <si>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</si>
  <si>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</si>
  <si>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</si>
  <si>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</si>
  <si>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</si>
  <si>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</si>
  <si>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</si>
  <si>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</si>
  <si>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</si>
  <si>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</si>
  <si>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</si>
  <si>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</si>
  <si>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</si>
  <si>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</si>
  <si>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</si>
  <si>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</si>
  <si>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</si>
  <si>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</si>
  <si>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</si>
  <si>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</si>
  <si>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</si>
  <si>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</si>
  <si>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</si>
  <si>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</si>
  <si>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</si>
  <si>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</si>
  <si>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</si>
  <si>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</si>
  <si>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</si>
  <si>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</si>
  <si>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</si>
  <si>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</si>
  <si>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</si>
  <si>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</si>
  <si>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</si>
  <si>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</si>
  <si>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</si>
  <si>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</si>
  <si>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</si>
  <si>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</si>
  <si>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</si>
  <si>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</si>
  <si>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</si>
  <si>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</si>
  <si>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</si>
  <si>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</si>
  <si>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</si>
  <si>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</si>
  <si>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</si>
  <si>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</si>
  <si>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</si>
  <si>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</si>
  <si>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</si>
  <si>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</si>
  <si>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</si>
  <si>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</si>
  <si>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</si>
  <si>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</si>
  <si>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</si>
  <si>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</si>
  <si>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</si>
  <si>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</si>
  <si>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</si>
  <si>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</si>
  <si>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</si>
  <si>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</si>
  <si>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</si>
  <si>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</si>
  <si>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</si>
  <si>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</si>
  <si>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</si>
  <si>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</si>
  <si>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</si>
  <si>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</si>
  <si>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</si>
  <si>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</si>
  <si>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</si>
  <si>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</si>
  <si>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</si>
  <si>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</si>
  <si>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</si>
  <si>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</si>
  <si>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</si>
  <si>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</si>
  <si>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</si>
  <si>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</si>
  <si>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</si>
  <si>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</si>
  <si>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</si>
  <si>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</si>
  <si>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</si>
  <si>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</si>
  <si>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</si>
  <si>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</si>
  <si>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</si>
  <si>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</si>
  <si>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</si>
  <si>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</si>
  <si>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</si>
  <si>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</si>
  <si>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</si>
  <si>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</si>
  <si>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</si>
  <si>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</si>
  <si>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</si>
  <si>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</si>
  <si>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</si>
  <si>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</si>
  <si>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</si>
  <si>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</si>
  <si>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</si>
  <si>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</si>
  <si>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</si>
  <si>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</si>
  <si>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</si>
  <si>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</si>
  <si>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</si>
  <si>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</si>
  <si>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</si>
  <si>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</si>
  <si>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</si>
  <si>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</si>
  <si>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</si>
  <si>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</si>
  <si>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</si>
  <si>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</si>
  <si>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</si>
  <si>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</si>
  <si>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</si>
  <si>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</si>
  <si>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</si>
  <si>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</si>
  <si>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</si>
  <si>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</si>
  <si>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</si>
  <si>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</si>
  <si>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</si>
  <si>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</si>
  <si>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</si>
  <si>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</si>
  <si>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</si>
  <si>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</si>
  <si>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</si>
  <si>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</si>
  <si>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</si>
  <si>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</si>
  <si>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</si>
  <si>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</si>
  <si>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</si>
  <si>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</si>
  <si>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</si>
  <si>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</si>
  <si>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</si>
  <si>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</si>
  <si>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</si>
  <si>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</si>
  <si>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</si>
  <si>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</si>
  <si>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</si>
  <si>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</si>
  <si>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</si>
  <si>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</si>
  <si>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</si>
  <si>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</si>
  <si>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</si>
  <si>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</si>
  <si>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</si>
  <si>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</si>
  <si>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</si>
  <si>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</si>
  <si>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</si>
  <si>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</si>
  <si>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</si>
  <si>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</si>
  <si>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</si>
  <si>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</si>
  <si>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</si>
  <si>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</si>
  <si>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</si>
  <si>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</si>
  <si>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</si>
  <si>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</si>
  <si>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</si>
  <si>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</si>
  <si>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</si>
  <si>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</si>
  <si>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</si>
  <si>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</si>
  <si>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</si>
  <si>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</si>
  <si>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</si>
  <si>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</si>
  <si>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</si>
  <si>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</si>
  <si>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</si>
  <si>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</si>
  <si>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</si>
  <si>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</si>
  <si>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</si>
  <si>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</si>
  <si>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</si>
  <si>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</si>
  <si>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</si>
  <si>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</si>
  <si>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</si>
  <si>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</si>
  <si>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</si>
  <si>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</si>
  <si>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</si>
  <si>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</si>
  <si>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</si>
  <si>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</si>
  <si>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</si>
  <si>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</si>
  <si>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</si>
  <si>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</si>
  <si>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</si>
  <si>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</si>
  <si>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</si>
  <si>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</si>
  <si>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</si>
  <si>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</si>
  <si>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</si>
  <si>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</si>
  <si>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</si>
  <si>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</si>
  <si>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</si>
  <si>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</si>
  <si>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</si>
  <si>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</si>
  <si>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</si>
  <si>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</si>
  <si>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</si>
  <si>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</si>
  <si>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</si>
  <si>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</si>
  <si>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</si>
  <si>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</si>
  <si>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</si>
  <si>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</si>
  <si>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</si>
  <si>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</si>
  <si>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</si>
  <si>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</si>
  <si>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</si>
  <si>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</si>
  <si>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</si>
  <si>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</si>
  <si>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</si>
  <si>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</si>
  <si>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</si>
  <si>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</si>
  <si>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</si>
  <si>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</si>
  <si>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</si>
  <si>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</si>
  <si>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</si>
  <si>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</si>
  <si>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</si>
  <si>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</si>
  <si>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</si>
  <si>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</si>
  <si>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</si>
  <si>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</si>
  <si>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</si>
  <si>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</si>
  <si>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</si>
  <si>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</si>
  <si>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</si>
  <si>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</si>
  <si>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</si>
  <si>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</si>
  <si>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</si>
  <si>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</si>
  <si>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</si>
  <si>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</si>
  <si>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</si>
  <si>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</si>
  <si>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</si>
  <si>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</si>
  <si>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</si>
  <si>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</si>
  <si>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</si>
  <si>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</si>
  <si>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</si>
  <si>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</si>
  <si>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</si>
  <si>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</si>
  <si>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</si>
  <si>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</si>
  <si>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</si>
  <si>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</si>
  <si>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</si>
  <si>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</si>
  <si>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</si>
  <si>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</si>
  <si>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</si>
  <si>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</si>
  <si>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</si>
  <si>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</si>
  <si>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</si>
  <si>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</si>
  <si>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</si>
  <si>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</si>
  <si>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</si>
  <si>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</si>
  <si>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</si>
  <si>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</si>
  <si>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</si>
  <si>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</si>
  <si>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</si>
  <si>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</si>
  <si>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</si>
  <si>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</si>
  <si>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</si>
  <si>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</si>
  <si>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</si>
  <si>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</si>
  <si>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</si>
  <si>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</si>
  <si>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</si>
  <si>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</si>
  <si>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</si>
  <si>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</si>
  <si>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</si>
  <si>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</si>
  <si>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</si>
  <si>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</si>
  <si>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</si>
  <si>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</si>
  <si>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</si>
  <si>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</si>
  <si>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</si>
  <si>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</si>
  <si>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</si>
  <si>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</si>
  <si>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</si>
  <si>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</si>
  <si>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</si>
  <si>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</si>
  <si>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</si>
  <si>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</si>
  <si>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</si>
  <si>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</si>
  <si>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</si>
  <si>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</si>
  <si>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</si>
  <si>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</si>
  <si>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</si>
  <si>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</si>
  <si>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</si>
  <si>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</si>
  <si>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</si>
  <si>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</si>
  <si>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</si>
  <si>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</si>
  <si>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</si>
  <si>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</si>
  <si>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</si>
  <si>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</si>
  <si>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</si>
  <si>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</si>
  <si>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</si>
  <si>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</si>
  <si>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</si>
  <si>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</si>
  <si>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</si>
  <si>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</si>
  <si>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</si>
  <si>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</si>
  <si>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</si>
  <si>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</si>
  <si>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</si>
  <si>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</si>
  <si>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</si>
  <si>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</si>
  <si>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</si>
  <si>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</si>
  <si>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</si>
  <si>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</si>
  <si>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</si>
  <si>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</si>
  <si>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</si>
  <si>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</si>
  <si>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</si>
  <si>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</si>
  <si>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</si>
  <si>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</si>
  <si>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</si>
  <si>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</si>
  <si>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</si>
  <si>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</si>
  <si>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</si>
  <si>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</si>
  <si>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</si>
  <si>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</si>
  <si>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</si>
  <si>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</si>
  <si>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</si>
  <si>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</si>
  <si>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</si>
  <si>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</si>
  <si>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</si>
  <si>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</si>
  <si>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</si>
  <si>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</si>
  <si>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</si>
  <si>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</si>
  <si>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</si>
  <si>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</si>
  <si>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</si>
  <si>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</si>
  <si>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</si>
  <si>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</si>
  <si>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</si>
  <si>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</si>
  <si>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</si>
  <si>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</si>
  <si>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</si>
  <si>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</si>
  <si>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</si>
  <si>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</si>
  <si>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</si>
  <si>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</si>
  <si>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</si>
  <si>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</si>
  <si>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</si>
  <si>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</si>
  <si>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</si>
  <si>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</si>
  <si>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</si>
  <si>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</si>
  <si>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</si>
  <si>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</si>
  <si>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</si>
  <si>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</si>
  <si>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</si>
  <si>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</si>
  <si>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</si>
  <si>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</si>
  <si>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</si>
  <si>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</si>
  <si>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</si>
  <si>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</si>
  <si>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</si>
  <si>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</si>
  <si>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</si>
  <si>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</si>
  <si>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</si>
  <si>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</si>
  <si>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</si>
  <si>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</si>
  <si>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</si>
  <si>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</si>
  <si>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</si>
  <si>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</si>
  <si>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</si>
  <si>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</si>
  <si>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</si>
  <si>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</si>
  <si>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</si>
  <si>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</si>
  <si>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</si>
  <si>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</si>
  <si>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</si>
  <si>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</si>
  <si>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</si>
  <si>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</si>
  <si>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</si>
  <si>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</si>
  <si>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</si>
  <si>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</si>
  <si>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</si>
  <si>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</si>
  <si>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</si>
  <si>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</si>
  <si>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</si>
  <si>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</si>
  <si>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</si>
  <si>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</si>
  <si>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</si>
  <si>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</si>
  <si>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</si>
  <si>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</si>
  <si>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</si>
  <si>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</si>
  <si>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</si>
  <si>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</si>
  <si>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</si>
  <si>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</si>
  <si>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</si>
  <si>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</si>
  <si>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</si>
  <si>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</si>
  <si>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</si>
  <si>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</si>
  <si>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</si>
  <si>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</si>
  <si>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</si>
  <si>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</si>
  <si>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</si>
  <si>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</si>
  <si>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</si>
  <si>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</si>
  <si>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</si>
  <si>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</si>
  <si>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</si>
  <si>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</si>
  <si>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</si>
  <si>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</si>
  <si>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</si>
  <si>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</si>
  <si>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</si>
  <si>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</si>
  <si>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</si>
  <si>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</si>
  <si>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</si>
  <si>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</si>
  <si>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</si>
  <si>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</si>
  <si>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</si>
  <si>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</si>
  <si>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</si>
  <si>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</si>
  <si>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</si>
  <si>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</si>
  <si>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</si>
  <si>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</si>
  <si>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</si>
  <si>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</si>
  <si>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</si>
  <si>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</si>
  <si>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</si>
  <si>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</si>
  <si>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</si>
  <si>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</si>
  <si>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</si>
  <si>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</si>
  <si>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</si>
  <si>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</si>
  <si>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</si>
  <si>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</si>
  <si>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</si>
  <si>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</si>
  <si>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</si>
  <si>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</si>
  <si>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</si>
  <si>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</si>
  <si>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</si>
  <si>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</si>
  <si>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</si>
  <si>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</si>
  <si>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</si>
  <si>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</si>
  <si>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</si>
  <si>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</si>
  <si>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</si>
  <si>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</si>
  <si>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</si>
  <si>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</si>
  <si>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</si>
  <si>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</si>
  <si>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</si>
  <si>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</si>
  <si>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</si>
  <si>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</si>
  <si>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</si>
  <si>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</si>
  <si>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</si>
  <si>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</si>
  <si>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</si>
  <si>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</si>
  <si>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</si>
  <si>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</si>
  <si>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</si>
  <si>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</si>
  <si>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</si>
  <si>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</si>
  <si>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</si>
  <si>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</si>
  <si>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</si>
  <si>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</si>
  <si>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</si>
  <si>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</si>
  <si>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</si>
  <si>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</si>
  <si>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</si>
  <si>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</si>
  <si>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</si>
  <si>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</si>
  <si>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</si>
  <si>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</si>
  <si>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</si>
  <si>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</si>
  <si>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</si>
  <si>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</si>
  <si>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</si>
  <si>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</si>
  <si>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</si>
  <si>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</si>
  <si>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</si>
  <si>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</si>
  <si>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</si>
  <si>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</si>
  <si>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</si>
  <si>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</si>
  <si>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</si>
  <si>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</si>
  <si>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</si>
  <si>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</si>
  <si>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</si>
  <si>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</si>
  <si>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</si>
  <si>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</si>
  <si>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</si>
  <si>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</si>
  <si>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</si>
  <si>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</si>
  <si>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</si>
  <si>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</si>
  <si>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</si>
  <si>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</si>
  <si>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</si>
  <si>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</si>
  <si>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</si>
  <si>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</si>
  <si>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</si>
  <si>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</si>
  <si>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</si>
  <si>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</si>
  <si>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</si>
  <si>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</si>
  <si>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</si>
  <si>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</si>
  <si>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</si>
  <si>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</si>
  <si>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</si>
  <si>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</si>
  <si>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</si>
  <si>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</si>
  <si>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</si>
  <si>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</si>
  <si>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</si>
  <si>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</si>
  <si>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</si>
  <si>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</si>
  <si>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</si>
  <si>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</si>
  <si>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</si>
  <si>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</si>
  <si>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</si>
  <si>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</si>
  <si>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</si>
  <si>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</si>
  <si>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</si>
  <si>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</si>
  <si>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</si>
  <si>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</si>
  <si>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</si>
  <si>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</si>
  <si>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</si>
  <si>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</si>
  <si>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</si>
  <si>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</si>
  <si>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</si>
  <si>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</si>
  <si>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</si>
  <si>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</si>
  <si>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</si>
  <si>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</si>
  <si>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</si>
  <si>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</si>
  <si>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</si>
  <si>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</si>
  <si>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</si>
  <si>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</si>
  <si>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</si>
  <si>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</si>
  <si>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</si>
  <si>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</si>
  <si>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</si>
  <si>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</si>
  <si>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</si>
  <si>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</si>
  <si>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</si>
  <si>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</si>
  <si>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</si>
  <si>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</si>
  <si>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</si>
  <si>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</si>
  <si>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</si>
  <si>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</si>
  <si>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</si>
  <si>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</si>
  <si>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</si>
  <si>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</si>
  <si>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</si>
  <si>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</si>
  <si>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</si>
  <si>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</si>
  <si>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</si>
  <si>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</si>
  <si>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</si>
  <si>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</si>
  <si>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</si>
  <si>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</si>
  <si>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</si>
  <si>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</si>
  <si>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</si>
  <si>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</si>
  <si>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</si>
  <si>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</si>
  <si>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</si>
  <si>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</si>
  <si>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</si>
  <si>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</si>
  <si>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</si>
  <si>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</si>
  <si>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</si>
  <si>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</si>
  <si>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</si>
  <si>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</si>
  <si>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</si>
  <si>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</si>
  <si>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</si>
  <si>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</si>
  <si>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</si>
  <si>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</si>
  <si>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</si>
  <si>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</si>
  <si>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</si>
  <si>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</si>
  <si>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</si>
  <si>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</si>
  <si>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</si>
  <si>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</si>
  <si>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</si>
  <si>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</si>
  <si>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</si>
  <si>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</si>
  <si>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</si>
  <si>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</si>
  <si>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</si>
  <si>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</si>
  <si>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</si>
  <si>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</si>
  <si>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</si>
  <si>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</si>
  <si>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</si>
  <si>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</si>
  <si>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</si>
  <si>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</si>
  <si>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</si>
  <si>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</si>
  <si>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</si>
  <si>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</si>
  <si>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</si>
  <si>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</si>
  <si>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</si>
  <si>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</si>
  <si>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</si>
  <si>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</si>
  <si>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</si>
  <si>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</si>
  <si>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</si>
  <si>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</si>
  <si>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</si>
  <si>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</si>
  <si>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</si>
  <si>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</si>
  <si>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</si>
  <si>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</si>
  <si>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</si>
  <si>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</si>
  <si>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</si>
  <si>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</si>
  <si>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</si>
  <si>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</si>
  <si>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</si>
  <si>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</si>
  <si>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</si>
  <si>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</si>
  <si>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</si>
  <si>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</si>
  <si>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</si>
  <si>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</si>
  <si>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</si>
  <si>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</si>
  <si>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</si>
  <si>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</si>
  <si>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</si>
  <si>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</si>
  <si>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</si>
  <si>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</si>
  <si>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</si>
  <si>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</si>
  <si>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</si>
  <si>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</si>
  <si>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</si>
  <si>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</si>
  <si>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</si>
  <si>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</si>
  <si>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</si>
  <si>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</si>
  <si>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</si>
  <si>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</si>
  <si>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</si>
  <si>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</si>
  <si>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</si>
  <si>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</si>
  <si>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</si>
  <si>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</si>
  <si>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</si>
  <si>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</si>
  <si>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</si>
  <si>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</si>
  <si>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</si>
  <si>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</si>
  <si>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</si>
  <si>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</si>
  <si>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</si>
  <si>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</si>
  <si>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</si>
  <si>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</si>
  <si>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</si>
  <si>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</si>
  <si>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</si>
  <si>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</si>
  <si>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</si>
  <si>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</si>
  <si>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</si>
  <si>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</si>
  <si>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</si>
  <si>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</si>
  <si>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</si>
  <si>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</si>
  <si>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</si>
  <si>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</si>
  <si>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</si>
  <si>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</si>
  <si>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</si>
  <si>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</si>
  <si>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</si>
  <si>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</si>
  <si>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</si>
  <si>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</si>
  <si>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</si>
  <si>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</si>
  <si>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</si>
  <si>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</si>
  <si>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</si>
  <si>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</si>
  <si>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</si>
  <si>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</si>
  <si>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</si>
  <si>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</si>
  <si>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</si>
  <si>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</si>
  <si>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</si>
  <si>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</si>
  <si>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</si>
  <si>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</si>
  <si>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</si>
  <si>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</si>
  <si>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</si>
  <si>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</si>
  <si>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</si>
  <si>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</si>
  <si>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</si>
  <si>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</si>
  <si>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</si>
  <si>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</si>
  <si>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</si>
  <si>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</si>
  <si>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</si>
  <si>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</si>
  <si>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</si>
  <si>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</si>
  <si>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</si>
  <si>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</si>
  <si>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</si>
  <si>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</si>
  <si>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</si>
  <si>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</si>
  <si>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</si>
  <si>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</si>
  <si>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</si>
  <si>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</si>
  <si>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</si>
  <si>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</si>
  <si>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</si>
  <si>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</si>
  <si>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</si>
  <si>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</si>
  <si>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</si>
  <si>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</si>
  <si>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</si>
  <si>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</si>
  <si>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</si>
  <si>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</si>
  <si>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</si>
  <si>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</si>
  <si>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</si>
  <si>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</si>
  <si>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</si>
  <si>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</si>
  <si>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</si>
  <si>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</si>
  <si>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</si>
  <si>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</si>
  <si>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</si>
  <si>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</si>
  <si>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</si>
  <si>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</si>
  <si>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</si>
  <si>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</si>
  <si>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</si>
  <si>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</si>
  <si>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</si>
  <si>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</si>
  <si>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</si>
  <si>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</si>
  <si>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</si>
  <si>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</si>
  <si>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</si>
  <si>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</si>
  <si>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</si>
  <si>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</si>
  <si>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</si>
  <si>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</si>
  <si>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</si>
  <si>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</si>
  <si>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</si>
  <si>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</si>
  <si>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</si>
  <si>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</si>
  <si>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</si>
  <si>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</si>
  <si>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</si>
  <si>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</si>
  <si>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</si>
  <si>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</si>
  <si>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</si>
  <si>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</si>
  <si>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</si>
  <si>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</si>
  <si>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</si>
  <si>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</si>
  <si>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</si>
  <si>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</si>
  <si>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</si>
  <si>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</si>
  <si>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</si>
  <si>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</si>
  <si>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</si>
  <si>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</si>
  <si>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</si>
  <si>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</si>
  <si>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</si>
  <si>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</si>
  <si>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</si>
  <si>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</si>
  <si>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</si>
  <si>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</si>
  <si>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</si>
  <si>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</si>
  <si>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</si>
  <si>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</si>
  <si>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</si>
  <si>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</si>
  <si>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</si>
  <si>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</si>
  <si>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</si>
  <si>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</si>
  <si>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</si>
  <si>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</si>
  <si>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</si>
  <si>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</si>
  <si>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</si>
  <si>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</si>
  <si>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</si>
  <si>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</si>
  <si>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</si>
  <si>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</si>
  <si>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</si>
  <si>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</si>
  <si>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</si>
  <si>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</si>
  <si>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</si>
  <si>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</si>
  <si>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</si>
  <si>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</si>
  <si>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</si>
  <si>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</si>
  <si>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</si>
  <si>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</si>
  <si>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</si>
  <si>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</si>
  <si>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</si>
  <si>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</si>
  <si>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</si>
  <si>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</si>
  <si>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</si>
  <si>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</si>
  <si>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</si>
  <si>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</si>
  <si>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</si>
  <si>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</si>
  <si>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</si>
  <si>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</si>
  <si>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</si>
  <si>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</si>
  <si>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</si>
  <si>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</si>
  <si>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</si>
  <si>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</si>
  <si>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</si>
  <si>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</si>
  <si>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</si>
  <si>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</si>
  <si>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</si>
  <si>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</si>
  <si>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</si>
  <si>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</si>
  <si>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</si>
  <si>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</si>
  <si>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</si>
  <si>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</si>
  <si>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</si>
  <si>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</si>
  <si>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</si>
  <si>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</si>
  <si>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</si>
  <si>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</si>
  <si>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</si>
  <si>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</si>
  <si>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</si>
  <si>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</si>
  <si>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</si>
  <si>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</si>
  <si>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</si>
  <si>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</si>
  <si>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</si>
  <si>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</si>
  <si>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</si>
  <si>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</si>
  <si>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</si>
  <si>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</si>
  <si>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</si>
  <si>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</si>
  <si>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</si>
  <si>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</si>
  <si>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</si>
  <si>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</si>
  <si>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</si>
  <si>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</si>
  <si>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</si>
  <si>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</si>
  <si>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</si>
  <si>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</si>
  <si>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</si>
  <si>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</si>
  <si>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</si>
  <si>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</si>
  <si>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</si>
  <si>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</si>
  <si>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</si>
  <si>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</si>
  <si>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</si>
  <si>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</si>
  <si>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</si>
  <si>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</si>
  <si>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</si>
  <si>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</si>
  <si>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</si>
  <si>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</si>
  <si>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</si>
  <si>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</si>
  <si>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</si>
  <si>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</si>
  <si>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</si>
  <si>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</si>
  <si>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</si>
  <si>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</si>
  <si>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</si>
  <si>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</si>
  <si>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</si>
  <si>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</si>
  <si>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</si>
  <si>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</si>
  <si>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</si>
  <si>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</si>
  <si>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</si>
  <si>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</si>
  <si>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</si>
  <si>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</si>
  <si>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</si>
  <si>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</si>
  <si>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</si>
  <si>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</si>
  <si>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</si>
  <si>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</si>
  <si>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</si>
  <si>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</si>
  <si>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</si>
  <si>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</si>
  <si>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</si>
  <si>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</si>
  <si>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</si>
  <si>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</si>
  <si>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</si>
  <si>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</si>
  <si>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</si>
  <si>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</si>
  <si>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</si>
  <si>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</si>
  <si>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</si>
  <si>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</si>
  <si>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</si>
  <si>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</si>
  <si>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</si>
  <si>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</si>
  <si>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</si>
  <si>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</si>
  <si>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</si>
  <si>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</si>
  <si>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</si>
  <si>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</si>
  <si>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</si>
  <si>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</si>
  <si>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</si>
  <si>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</si>
  <si>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</si>
  <si>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</si>
  <si>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</si>
  <si>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</si>
  <si>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</si>
  <si>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</si>
  <si>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</si>
  <si>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</si>
  <si>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</si>
  <si>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</si>
  <si>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</si>
  <si>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</si>
  <si>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</si>
  <si>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</si>
  <si>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</si>
  <si>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</si>
  <si>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</si>
  <si>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</si>
  <si>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</si>
  <si>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</si>
  <si>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</si>
  <si>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</si>
  <si>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</si>
  <si>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</si>
  <si>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</si>
  <si>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</si>
  <si>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</si>
  <si>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</si>
  <si>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</si>
  <si>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</si>
  <si>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</si>
  <si>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</si>
  <si>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</si>
  <si>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</si>
  <si>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</si>
  <si>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</si>
  <si>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</si>
  <si>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</si>
  <si>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</si>
  <si>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</si>
  <si>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</si>
  <si>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</si>
  <si>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</si>
  <si>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</si>
  <si>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</si>
  <si>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</si>
  <si>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</si>
  <si>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</si>
  <si>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</si>
  <si>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</si>
  <si>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</si>
  <si>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</si>
  <si>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</si>
  <si>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</si>
  <si>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</si>
  <si>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</si>
  <si>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</si>
  <si>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</si>
  <si>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</si>
  <si>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</si>
  <si>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</si>
  <si>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</si>
  <si>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</si>
  <si>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</si>
  <si>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</si>
  <si>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</si>
  <si>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</si>
  <si>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</si>
  <si>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</si>
  <si>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</si>
  <si>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</si>
  <si>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</si>
  <si>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</si>
  <si>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</si>
  <si>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</si>
  <si>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</si>
  <si>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</si>
  <si>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</si>
  <si>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</si>
  <si>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</si>
  <si>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</si>
  <si>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</si>
  <si>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</si>
  <si>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</si>
  <si>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</si>
  <si>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</si>
  <si>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</si>
  <si>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</si>
  <si>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</si>
  <si>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</si>
  <si>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</si>
  <si>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</si>
  <si>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</si>
  <si>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</si>
  <si>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</si>
  <si>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</si>
  <si>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</si>
  <si>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</si>
  <si>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</si>
  <si>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</si>
  <si>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</si>
  <si>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</si>
  <si>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</si>
  <si>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</si>
  <si>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</si>
  <si>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</si>
  <si>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</si>
  <si>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</si>
  <si>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</si>
  <si>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</si>
  <si>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</si>
  <si>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</si>
  <si>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</si>
  <si>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</si>
  <si>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</si>
  <si>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</si>
  <si>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</si>
  <si>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</si>
  <si>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</si>
  <si>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</si>
  <si>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</si>
  <si>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</si>
  <si>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</si>
  <si>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</si>
  <si>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</si>
  <si>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</si>
  <si>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</si>
  <si>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</si>
  <si>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</si>
  <si>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</si>
  <si>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</si>
  <si>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</si>
  <si>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</si>
  <si>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</si>
  <si>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</si>
  <si>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</si>
  <si>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</si>
  <si>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</si>
  <si>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</si>
  <si>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</si>
  <si>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</si>
  <si>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</si>
  <si>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</si>
  <si>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</si>
  <si>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</si>
  <si>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</si>
  <si>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</si>
  <si>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</si>
  <si>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</si>
  <si>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</si>
  <si>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</si>
  <si>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</si>
  <si>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</si>
  <si>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</si>
  <si>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</si>
  <si>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</si>
  <si>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</si>
  <si>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</si>
  <si>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</si>
  <si>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</si>
  <si>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</si>
  <si>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</si>
  <si>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</si>
  <si>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</si>
  <si>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</si>
  <si>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</si>
  <si>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</si>
  <si>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</si>
  <si>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</si>
  <si>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</si>
  <si>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</si>
  <si>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</si>
  <si>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</si>
  <si>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</si>
  <si>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</si>
  <si>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</si>
  <si>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</si>
  <si>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</si>
  <si>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</si>
  <si>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</si>
  <si>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</si>
  <si>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</si>
  <si>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</si>
  <si>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</si>
  <si>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</si>
  <si>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</si>
  <si>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</si>
  <si>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</si>
  <si>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</si>
  <si>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</si>
  <si>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</si>
  <si>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</si>
  <si>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</si>
  <si>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</si>
  <si>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</si>
  <si>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</si>
  <si>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</si>
  <si>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</si>
  <si>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</si>
  <si>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</si>
  <si>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</si>
  <si>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</si>
  <si>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</si>
  <si>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</si>
  <si>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</si>
  <si>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</si>
  <si>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</si>
  <si>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</si>
  <si>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</si>
  <si>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</si>
  <si>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</si>
  <si>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</si>
  <si>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</si>
  <si>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</si>
  <si>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</si>
  <si>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</si>
  <si>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</si>
  <si>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</si>
  <si>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</si>
  <si>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</si>
  <si>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</si>
  <si>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</si>
  <si>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</si>
  <si>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</si>
  <si>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</si>
  <si>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</si>
  <si>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</si>
  <si>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</si>
  <si>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</si>
  <si>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</si>
  <si>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</si>
  <si>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</si>
  <si>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</si>
  <si>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</si>
  <si>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</si>
  <si>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</si>
  <si>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</si>
  <si>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</si>
  <si>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</si>
  <si>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</si>
  <si>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</si>
  <si>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</si>
  <si>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</si>
  <si>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</si>
  <si>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</si>
  <si>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</si>
  <si>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</si>
  <si>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</si>
  <si>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</si>
  <si>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</si>
  <si>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</si>
  <si>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</si>
  <si>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</si>
  <si>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</si>
  <si>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</si>
  <si>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</si>
  <si>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</si>
  <si>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</si>
  <si>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</si>
  <si>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</si>
  <si>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</si>
  <si>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</si>
  <si>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</si>
  <si>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</si>
  <si>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</si>
  <si>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</si>
  <si>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</si>
  <si>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</si>
  <si>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</si>
  <si>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</si>
  <si>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</si>
  <si>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</si>
  <si>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</si>
  <si>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</si>
  <si>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</si>
  <si>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</si>
  <si>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</si>
  <si>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</si>
  <si>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</si>
  <si>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</si>
  <si>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</si>
  <si>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</si>
  <si>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</si>
  <si>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</si>
  <si>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</si>
  <si>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</si>
  <si>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</si>
  <si>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</si>
  <si>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</si>
  <si>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</si>
  <si>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</si>
  <si>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</si>
  <si>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</si>
  <si>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</si>
  <si>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</si>
  <si>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</si>
  <si>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</si>
  <si>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</si>
  <si>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</si>
  <si>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</si>
  <si>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</si>
  <si>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</si>
  <si>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</si>
  <si>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</si>
  <si>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</si>
  <si>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</si>
  <si>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</si>
  <si>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</si>
  <si>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</si>
  <si>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</si>
  <si>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</si>
  <si>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</si>
  <si>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</si>
  <si>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</si>
  <si>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</si>
  <si>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</si>
  <si>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</si>
  <si>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</si>
  <si>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</si>
  <si>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</si>
  <si>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</si>
  <si>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</si>
  <si>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</si>
  <si>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</si>
  <si>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</si>
  <si>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</si>
  <si>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</si>
  <si>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</si>
  <si>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</si>
  <si>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</si>
  <si>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</si>
  <si>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</si>
  <si>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</si>
  <si>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</si>
  <si>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</si>
  <si>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</si>
  <si>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</si>
  <si>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</si>
  <si>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</si>
  <si>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</si>
  <si>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</si>
  <si>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</si>
  <si>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</si>
  <si>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</si>
  <si>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</si>
  <si>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</si>
  <si>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</si>
  <si>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</si>
  <si>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</si>
  <si>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</si>
  <si>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</si>
  <si>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</si>
  <si>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</si>
  <si>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</si>
  <si>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</si>
  <si>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</si>
  <si>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</si>
  <si>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</si>
  <si>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</si>
  <si>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</si>
  <si>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</si>
  <si>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</si>
  <si>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</si>
  <si>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</si>
  <si>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</si>
  <si>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</si>
  <si>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</si>
  <si>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</si>
  <si>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</si>
  <si>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</si>
  <si>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</si>
  <si>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</si>
  <si>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</si>
  <si>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</si>
  <si>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</si>
  <si>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</si>
  <si>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</si>
  <si>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</si>
  <si>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</si>
  <si>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</si>
  <si>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</si>
  <si>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</si>
  <si>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</si>
  <si>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</si>
  <si>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</si>
  <si>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</si>
  <si>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</si>
  <si>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</si>
  <si>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</si>
  <si>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</si>
  <si>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</si>
  <si>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</si>
  <si>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</si>
  <si>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</si>
  <si>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</si>
  <si>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</si>
  <si>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</si>
  <si>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</si>
  <si>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</si>
  <si>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</si>
  <si>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</si>
  <si>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</si>
  <si>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</si>
  <si>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</si>
  <si>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</si>
  <si>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</si>
  <si>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</si>
  <si>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</si>
  <si>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</si>
  <si>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</si>
  <si>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</si>
  <si>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</si>
  <si>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</si>
  <si>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</si>
  <si>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</si>
  <si>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</si>
  <si>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</si>
  <si>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</si>
  <si>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</si>
  <si>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</si>
  <si>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</si>
  <si>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</si>
  <si>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</si>
  <si>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</si>
  <si>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</si>
  <si>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</si>
  <si>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</si>
  <si>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</si>
  <si>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</si>
  <si>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</si>
  <si>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</si>
  <si>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</si>
  <si>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</si>
  <si>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</si>
  <si>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</si>
  <si>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</si>
  <si>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</si>
  <si>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</si>
  <si>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</si>
  <si>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</si>
  <si>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</si>
  <si>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</si>
  <si>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</si>
  <si>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</si>
  <si>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</si>
  <si>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</si>
  <si>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</si>
  <si>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</si>
  <si>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</si>
  <si>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</si>
  <si>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</si>
  <si>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</si>
  <si>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</si>
  <si>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</si>
  <si>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</si>
  <si>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</si>
  <si>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</si>
  <si>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</si>
  <si>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</si>
  <si>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</si>
  <si>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</si>
  <si>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</si>
  <si>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</si>
  <si>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</si>
  <si>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</si>
  <si>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</si>
  <si>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</si>
  <si>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</si>
  <si>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</si>
  <si>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</si>
  <si>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</si>
  <si>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</si>
  <si>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</si>
  <si>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</si>
  <si>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</si>
  <si>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</si>
  <si>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</si>
  <si>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</si>
  <si>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</si>
  <si>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</si>
  <si>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</si>
  <si>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</si>
  <si>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</si>
  <si>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</si>
  <si>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</si>
  <si>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</si>
  <si>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</si>
  <si>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</si>
  <si>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</si>
  <si>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</si>
  <si>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</si>
  <si>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</si>
  <si>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</si>
  <si>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</si>
  <si>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</si>
  <si>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</si>
  <si>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</si>
  <si>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</si>
  <si>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</si>
  <si>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</si>
  <si>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</si>
  <si>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</si>
  <si>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</si>
  <si>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</si>
  <si>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</si>
  <si>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</si>
  <si>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</si>
  <si>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</si>
  <si>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</si>
  <si>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</si>
  <si>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</si>
  <si>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</si>
  <si>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</si>
  <si>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</si>
  <si>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</si>
  <si>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</si>
  <si>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</si>
  <si>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</si>
  <si>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</si>
  <si>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</si>
  <si>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</si>
  <si>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</si>
  <si>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</si>
  <si>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</si>
  <si>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</si>
  <si>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</si>
  <si>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</si>
  <si>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</si>
  <si>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</si>
  <si>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</si>
  <si>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</si>
  <si>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</si>
  <si>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</si>
  <si>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</si>
  <si>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</si>
  <si>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</si>
  <si>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</si>
  <si>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</si>
  <si>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</si>
  <si>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</si>
  <si>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</si>
  <si>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</si>
  <si>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</si>
  <si>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</si>
  <si>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</si>
  <si>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</si>
  <si>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</si>
  <si>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</si>
  <si>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</si>
  <si>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</si>
  <si>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</si>
  <si>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</si>
  <si>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</si>
  <si>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</si>
  <si>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</si>
  <si>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</si>
  <si>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</si>
  <si>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</si>
  <si>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</si>
  <si>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</si>
  <si>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</si>
  <si>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</si>
  <si>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</si>
  <si>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</si>
  <si>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</si>
  <si>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</si>
  <si>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</si>
  <si>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</si>
  <si>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</si>
  <si>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</si>
  <si>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</si>
  <si>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</si>
  <si>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</si>
  <si>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</si>
  <si>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</si>
  <si>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</si>
  <si>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</si>
  <si>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</si>
  <si>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</si>
  <si>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</si>
  <si>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</si>
  <si>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</si>
  <si>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</si>
  <si>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</si>
  <si>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</si>
  <si>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</si>
  <si>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</si>
  <si>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</si>
  <si>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</si>
  <si>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</si>
  <si>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</si>
  <si>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</si>
  <si>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</si>
  <si>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</si>
  <si>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</si>
  <si>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</si>
  <si>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</si>
  <si>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</si>
  <si>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</si>
  <si>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</si>
  <si>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</si>
  <si>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</si>
  <si>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</si>
  <si>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</si>
  <si>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</si>
  <si>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</si>
  <si>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</si>
  <si>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</si>
  <si>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</si>
  <si>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</si>
  <si>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</si>
  <si>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</si>
  <si>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</si>
  <si>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</si>
  <si>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</si>
  <si>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</si>
  <si>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</si>
  <si>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</si>
  <si>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</si>
  <si>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</si>
  <si>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</si>
  <si>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</si>
  <si>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</si>
  <si>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</si>
  <si>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</si>
  <si>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</si>
  <si>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</si>
  <si>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</si>
  <si>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</si>
  <si>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</si>
  <si>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</si>
  <si>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</si>
  <si>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</si>
  <si>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</si>
  <si>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</si>
  <si>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</si>
  <si>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</si>
  <si>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</si>
  <si>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</si>
  <si>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</si>
  <si>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</si>
  <si>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</si>
  <si>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</si>
  <si>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</si>
  <si>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</si>
  <si>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</si>
  <si>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</si>
  <si>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</si>
  <si>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</si>
  <si>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</si>
  <si>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</si>
  <si>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</si>
  <si>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</si>
  <si>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</si>
  <si>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</si>
  <si>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</si>
  <si>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</si>
  <si>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</si>
  <si>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</si>
  <si>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</si>
  <si>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</si>
  <si>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</si>
  <si>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</si>
  <si>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</si>
  <si>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</si>
  <si>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</si>
  <si>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</si>
  <si>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</si>
  <si>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</si>
  <si>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</si>
  <si>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</si>
  <si>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</si>
  <si>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</si>
  <si>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</si>
  <si>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</si>
  <si>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</si>
  <si>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</si>
  <si>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</si>
  <si>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</si>
  <si>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</si>
  <si>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</si>
  <si>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</si>
  <si>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</si>
  <si>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</si>
  <si>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</si>
  <si>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</si>
  <si>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</si>
  <si>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</si>
  <si>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</si>
  <si>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</si>
  <si>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</si>
  <si>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</si>
  <si>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</si>
  <si>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</si>
  <si>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</si>
  <si>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</si>
  <si>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</si>
  <si>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</si>
  <si>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</si>
  <si>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</si>
  <si>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</si>
  <si>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</si>
  <si>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</si>
  <si>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</si>
  <si>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</si>
  <si>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</si>
  <si>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</si>
  <si>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</si>
  <si>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</si>
  <si>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</si>
  <si>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</si>
  <si>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</si>
  <si>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</si>
  <si>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</si>
  <si>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</si>
  <si>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</si>
  <si>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</si>
  <si>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</si>
  <si>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</si>
  <si>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</si>
  <si>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</si>
  <si>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</si>
  <si>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</si>
  <si>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</si>
  <si>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</si>
  <si>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</si>
  <si>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</si>
  <si>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</si>
  <si>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</si>
  <si>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</si>
  <si>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</si>
  <si>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</si>
  <si>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</si>
  <si>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</si>
  <si>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</si>
  <si>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</si>
  <si>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</si>
  <si>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</si>
  <si>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</si>
  <si>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</si>
  <si>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</si>
  <si>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</si>
  <si>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</si>
  <si>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</si>
  <si>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</si>
  <si>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</si>
  <si>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</si>
  <si>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</si>
  <si>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</si>
  <si>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</si>
  <si>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</si>
  <si>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</si>
  <si>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</si>
  <si>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</si>
  <si>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</si>
  <si>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</si>
  <si>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</si>
  <si>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</si>
  <si>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</si>
  <si>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</si>
  <si>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</si>
  <si>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</si>
  <si>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</si>
  <si>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</si>
  <si>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</si>
  <si>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</si>
  <si>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</si>
  <si>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</si>
  <si>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</si>
  <si>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</si>
  <si>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</si>
  <si>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</si>
  <si>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</si>
  <si>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</si>
  <si>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</si>
  <si>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</si>
  <si>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</si>
  <si>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</si>
  <si>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</si>
  <si>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</si>
  <si>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</si>
  <si>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</si>
  <si>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</si>
  <si>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</si>
  <si>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</si>
  <si>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</si>
  <si>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</si>
  <si>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</si>
  <si>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</si>
  <si>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</si>
  <si>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</si>
  <si>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</si>
  <si>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</si>
  <si>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</si>
  <si>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</si>
  <si>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</si>
  <si>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</si>
  <si>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</si>
  <si>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</si>
  <si>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</si>
  <si>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</si>
  <si>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</si>
  <si>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</si>
  <si>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</si>
  <si>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</si>
  <si>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</si>
  <si>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</si>
  <si>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</si>
  <si>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</si>
  <si>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</si>
  <si>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</si>
  <si>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</si>
  <si>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</si>
  <si>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</si>
  <si>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</si>
  <si>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</si>
  <si>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</si>
  <si>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</si>
  <si>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</si>
  <si>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</si>
  <si>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</si>
  <si>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</si>
  <si>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</si>
  <si>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</si>
  <si>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</si>
  <si>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</si>
  <si>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</si>
  <si>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</si>
  <si>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</si>
  <si>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</si>
  <si>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</si>
  <si>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</si>
  <si>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</si>
  <si>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</si>
  <si>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</si>
  <si>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</si>
  <si>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</si>
  <si>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</si>
  <si>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</si>
  <si>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</si>
  <si>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</si>
  <si>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</si>
  <si>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</si>
  <si>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</si>
  <si>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</si>
  <si>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</si>
  <si>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</si>
  <si>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</si>
  <si>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</si>
  <si>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</si>
  <si>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</si>
  <si>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</si>
  <si>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</si>
  <si>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</si>
  <si>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</si>
  <si>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</si>
  <si>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</si>
  <si>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</si>
  <si>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</si>
  <si>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</si>
  <si>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</si>
  <si>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</si>
  <si>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</si>
  <si>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</si>
  <si>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</si>
  <si>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</si>
  <si>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</si>
  <si>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</si>
  <si>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</si>
  <si>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</si>
  <si>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</si>
  <si>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</si>
  <si>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</si>
  <si>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</si>
  <si>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</si>
  <si>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</si>
  <si>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</si>
  <si>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</si>
  <si>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</si>
  <si>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</si>
  <si>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</si>
  <si>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</si>
  <si>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</si>
  <si>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</si>
  <si>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</si>
  <si>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</si>
  <si>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</si>
  <si>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</si>
  <si>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</si>
  <si>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</si>
  <si>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</si>
  <si>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</si>
  <si>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</si>
  <si>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</si>
  <si>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</si>
  <si>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</si>
  <si>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</si>
  <si>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</si>
  <si>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</si>
  <si>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</si>
  <si>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</si>
  <si>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</si>
  <si>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</si>
  <si>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</si>
  <si>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</si>
  <si>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</si>
  <si>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</si>
  <si>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</si>
  <si>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</si>
  <si>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</si>
  <si>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</si>
  <si>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</si>
  <si>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</si>
  <si>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</si>
  <si>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</si>
  <si>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</si>
  <si>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</si>
  <si>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</si>
  <si>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</si>
  <si>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</si>
  <si>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</si>
  <si>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</si>
  <si>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</si>
  <si>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</si>
  <si>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</si>
  <si>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</si>
  <si>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</si>
  <si>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</si>
  <si>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</si>
  <si>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</si>
  <si>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</si>
  <si>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</si>
  <si>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</si>
  <si>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</si>
  <si>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</si>
  <si>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</si>
  <si>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</si>
  <si>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</si>
  <si>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</si>
  <si>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</si>
  <si>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</si>
  <si>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</si>
  <si>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</si>
  <si>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</si>
  <si>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</si>
  <si>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</si>
  <si>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</si>
  <si>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</si>
  <si>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</si>
  <si>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</si>
  <si>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</si>
  <si>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</si>
  <si>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</si>
  <si>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</si>
  <si>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</si>
  <si>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</si>
  <si>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</si>
  <si>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</si>
  <si>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</si>
  <si>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</si>
  <si>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</si>
  <si>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</si>
  <si>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</si>
  <si>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</si>
  <si>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</si>
  <si>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</si>
  <si>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</si>
  <si>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</si>
  <si>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</si>
  <si>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</si>
  <si>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</si>
  <si>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</si>
  <si>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</si>
  <si>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</si>
  <si>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</si>
  <si>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</si>
  <si>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</si>
  <si>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</si>
  <si>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</si>
  <si>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</si>
  <si>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</si>
  <si>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</si>
  <si>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</si>
  <si>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</si>
  <si>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</si>
  <si>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</si>
  <si>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</si>
  <si>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</si>
  <si>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</si>
  <si>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</si>
  <si>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</si>
  <si>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</si>
  <si>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</si>
  <si>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</si>
  <si>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</si>
  <si>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</si>
  <si>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</si>
  <si>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</si>
  <si>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</si>
  <si>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</si>
  <si>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</si>
  <si>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</si>
  <si>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</si>
  <si>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</si>
  <si>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</si>
  <si>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</si>
  <si>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</si>
  <si>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</si>
  <si>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</si>
  <si>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</si>
  <si>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</si>
  <si>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</si>
  <si>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</si>
  <si>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</si>
  <si>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</si>
  <si>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</si>
  <si>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</si>
  <si>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</si>
  <si>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</si>
  <si>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</si>
  <si>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</si>
  <si>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</si>
  <si>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</si>
  <si>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</si>
  <si>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</si>
  <si>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</si>
  <si>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</si>
  <si>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</si>
  <si>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</si>
  <si>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</si>
  <si>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</si>
  <si>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</si>
  <si>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</si>
  <si>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</si>
  <si>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</si>
  <si>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</si>
  <si>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</si>
  <si>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</si>
  <si>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</si>
  <si>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</si>
  <si>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</si>
  <si>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</si>
  <si>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</si>
  <si>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</si>
  <si>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</si>
  <si>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</si>
  <si>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</si>
  <si>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</si>
  <si>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</si>
  <si>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</si>
  <si>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</si>
  <si>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</si>
  <si>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</si>
  <si>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</si>
  <si>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</si>
  <si>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</si>
  <si>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</si>
  <si>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</si>
  <si>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</si>
  <si>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</si>
  <si>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</si>
  <si>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</si>
  <si>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</si>
  <si>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</si>
  <si>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</si>
  <si>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</si>
  <si>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</si>
  <si>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</si>
  <si>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</si>
  <si>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</si>
  <si>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</si>
  <si>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</si>
  <si>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</si>
  <si>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</si>
  <si>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</si>
  <si>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</si>
  <si>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</si>
  <si>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</si>
  <si>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</si>
  <si>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</si>
  <si>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</si>
  <si>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</si>
  <si>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</si>
  <si>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</si>
  <si>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</si>
  <si>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</si>
  <si>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</si>
  <si>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</si>
  <si>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</si>
  <si>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</si>
  <si>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</si>
  <si>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</si>
  <si>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</si>
  <si>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</si>
  <si>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</si>
  <si>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</si>
  <si>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</si>
  <si>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</si>
  <si>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</si>
  <si>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</si>
  <si>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</si>
  <si>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</si>
  <si>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</si>
  <si>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</si>
  <si>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</si>
  <si>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</si>
  <si>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</si>
  <si>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</si>
  <si>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</si>
  <si>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</si>
  <si>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</si>
  <si>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</si>
  <si>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</si>
  <si>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</si>
  <si>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</si>
  <si>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</si>
  <si>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</si>
  <si>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</si>
  <si>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</si>
  <si>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</si>
  <si>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</si>
  <si>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</si>
  <si>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</si>
  <si>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</si>
  <si>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</si>
  <si>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</si>
  <si>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</si>
  <si>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</si>
  <si>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</si>
  <si>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</si>
  <si>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</si>
  <si>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</si>
  <si>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</si>
  <si>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</si>
  <si>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</si>
  <si>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</si>
  <si>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</si>
  <si>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</si>
  <si>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</si>
  <si>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</si>
  <si>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</si>
  <si>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</si>
  <si>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</si>
  <si>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</si>
  <si>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</si>
  <si>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</si>
  <si>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</si>
  <si>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</si>
  <si>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</si>
  <si>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</si>
  <si>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</si>
  <si>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</si>
  <si>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</si>
  <si>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</si>
  <si>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</si>
  <si>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</si>
  <si>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</si>
  <si>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</si>
  <si>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</si>
  <si>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</si>
  <si>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</si>
  <si>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</si>
  <si>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</si>
  <si>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</si>
  <si>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</si>
  <si>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</si>
  <si>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</si>
  <si>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</si>
  <si>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</si>
  <si>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</si>
  <si>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</si>
  <si>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</si>
  <si>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</si>
  <si>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</si>
  <si>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</si>
  <si>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</si>
  <si>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</si>
  <si>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</si>
  <si>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</si>
  <si>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</si>
  <si>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</si>
  <si>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</si>
  <si>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</si>
  <si>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</si>
  <si>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</si>
  <si>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</si>
  <si>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</si>
  <si>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</si>
  <si>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</si>
  <si>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</si>
  <si>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</si>
  <si>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</si>
  <si>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</si>
  <si>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</si>
  <si>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</si>
  <si>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</si>
  <si>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</si>
  <si>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</si>
  <si>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</si>
  <si>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</si>
  <si>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</si>
  <si>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</si>
  <si>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</si>
  <si>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</si>
  <si>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</si>
  <si>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</si>
  <si>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</si>
  <si>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</si>
  <si>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</si>
  <si>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</si>
  <si>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</si>
  <si>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</si>
  <si>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</si>
  <si>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</si>
  <si>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</si>
  <si>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</si>
  <si>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</si>
  <si>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</si>
  <si>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</si>
  <si>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</si>
  <si>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</si>
  <si>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</si>
  <si>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</si>
  <si>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</si>
  <si>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</si>
  <si>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</si>
  <si>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</si>
  <si>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</si>
  <si>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</si>
  <si>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</si>
  <si>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</si>
  <si>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</si>
  <si>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</si>
  <si>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</si>
  <si>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</si>
  <si>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</si>
  <si>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</si>
  <si>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</si>
  <si>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</si>
  <si>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</si>
  <si>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</si>
  <si>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</si>
  <si>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</si>
  <si>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</si>
  <si>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</si>
  <si>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</si>
  <si>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</si>
  <si>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</si>
  <si>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</si>
  <si>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</si>
  <si>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</si>
  <si>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</si>
  <si>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</si>
  <si>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</si>
  <si>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</si>
  <si>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</si>
  <si>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</si>
  <si>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</si>
  <si>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</si>
  <si>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</si>
  <si>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</si>
  <si>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</si>
  <si>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</si>
  <si>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</si>
  <si>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</si>
  <si>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</si>
  <si>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</si>
  <si>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</si>
  <si>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</si>
  <si>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</si>
  <si>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</si>
  <si>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</si>
  <si>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</si>
  <si>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</si>
  <si>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</si>
  <si>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</si>
  <si>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</si>
  <si>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</si>
  <si>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</si>
  <si>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</si>
  <si>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</si>
  <si>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</si>
  <si>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</si>
  <si>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</si>
  <si>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</si>
  <si>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</si>
  <si>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</si>
  <si>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</si>
  <si>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</si>
  <si>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</si>
  <si>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</si>
  <si>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</si>
  <si>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</si>
  <si>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</si>
  <si>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</si>
  <si>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</si>
  <si>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</si>
  <si>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</si>
  <si>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</si>
  <si>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</si>
  <si>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</si>
  <si>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</si>
  <si>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</si>
  <si>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</si>
  <si>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</si>
  <si>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</si>
  <si>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</si>
  <si>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</si>
  <si>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</si>
  <si>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</si>
  <si>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</si>
  <si>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</si>
  <si>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</si>
  <si>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</si>
  <si>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</si>
  <si>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</si>
  <si>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</si>
  <si>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</si>
  <si>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</si>
  <si>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</si>
  <si>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</si>
  <si>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</si>
  <si>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</si>
  <si>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</si>
  <si>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</si>
  <si>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</si>
  <si>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</si>
  <si>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</si>
  <si>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</si>
  <si>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</si>
  <si>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</si>
  <si>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</si>
  <si>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</si>
  <si>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</si>
  <si>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</si>
  <si>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</si>
  <si>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</si>
  <si>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</si>
  <si>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</si>
  <si>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</si>
  <si>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</si>
  <si>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</si>
  <si>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</si>
  <si>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</si>
  <si>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</si>
  <si>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</si>
  <si>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</si>
  <si>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</si>
  <si>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</si>
  <si>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</si>
  <si>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</si>
  <si>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</si>
  <si>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</si>
  <si>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</si>
  <si>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</si>
  <si>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</si>
  <si>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</si>
  <si>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</si>
  <si>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</si>
  <si>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</si>
  <si>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</si>
  <si>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</si>
  <si>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</si>
  <si>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</si>
  <si>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</si>
  <si>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</si>
  <si>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</si>
  <si>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</si>
  <si>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</si>
  <si>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</si>
  <si>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</si>
  <si>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</si>
  <si>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</si>
  <si>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</si>
  <si>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</si>
  <si>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</si>
  <si>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</si>
  <si>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</si>
  <si>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</si>
  <si>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</si>
  <si>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</si>
  <si>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</si>
  <si>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</si>
  <si>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</si>
  <si>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</si>
  <si>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</si>
  <si>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</si>
  <si>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</si>
  <si>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</si>
  <si>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</si>
  <si>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</si>
  <si>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</si>
  <si>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</si>
  <si>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</si>
  <si>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</si>
  <si>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</si>
  <si>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</si>
  <si>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</si>
  <si>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</si>
  <si>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</si>
  <si>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</si>
  <si>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</si>
  <si>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</si>
  <si>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</si>
  <si>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</si>
  <si>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</si>
  <si>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</si>
  <si>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</si>
  <si>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</si>
  <si>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</si>
  <si>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</si>
  <si>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</si>
  <si>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</si>
  <si>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</si>
  <si>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</si>
  <si>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</si>
  <si>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</si>
  <si>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</si>
  <si>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</si>
  <si>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</si>
  <si>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</si>
  <si>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</si>
  <si>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</si>
  <si>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</si>
  <si>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</si>
  <si>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</si>
  <si>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</si>
  <si>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</si>
  <si>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</si>
  <si>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</si>
  <si>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</si>
  <si>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</si>
  <si>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</si>
  <si>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</si>
  <si>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</si>
  <si>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</si>
  <si>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</si>
  <si>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</si>
  <si>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</si>
  <si>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</si>
  <si>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</si>
  <si>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</si>
  <si>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</si>
  <si>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</si>
  <si>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</si>
  <si>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</si>
  <si>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</si>
  <si>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</si>
  <si>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</si>
  <si>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</si>
  <si>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</si>
  <si>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</si>
  <si>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</si>
  <si>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</si>
  <si>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</si>
  <si>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</si>
  <si>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</si>
  <si>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</si>
  <si>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</si>
  <si>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</si>
  <si>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</si>
  <si>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</si>
  <si>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</si>
  <si>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</si>
  <si>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</si>
  <si>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</si>
  <si>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</si>
  <si>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</si>
  <si>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</si>
  <si>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</si>
  <si>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</si>
  <si>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</si>
  <si>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</si>
  <si>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</si>
  <si>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</si>
  <si>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</si>
  <si>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</si>
  <si>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</si>
  <si>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</si>
  <si>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</si>
  <si>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</si>
  <si>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</si>
  <si>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</si>
  <si>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</si>
  <si>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</si>
  <si>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</si>
  <si>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</si>
  <si>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</si>
  <si>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</si>
  <si>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</si>
  <si>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</si>
  <si>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</si>
  <si>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</si>
  <si>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</si>
  <si>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</si>
  <si>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</si>
  <si>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</si>
  <si>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</si>
  <si>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</si>
  <si>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</si>
  <si>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</si>
  <si>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</si>
  <si>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</si>
  <si>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</si>
  <si>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</si>
  <si>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</si>
  <si>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</si>
  <si>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</si>
  <si>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</si>
  <si>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</si>
  <si>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</si>
  <si>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</si>
  <si>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</si>
  <si>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</si>
  <si>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</si>
  <si>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</si>
  <si>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</si>
  <si>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</si>
  <si>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</si>
  <si>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</si>
  <si>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</si>
  <si>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</si>
  <si>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</si>
  <si>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</si>
  <si>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</si>
  <si>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</si>
  <si>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</si>
  <si>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</si>
  <si>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</si>
  <si>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</si>
  <si>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</si>
  <si>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</si>
  <si>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</si>
  <si>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</si>
  <si>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</si>
  <si>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</si>
  <si>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</si>
  <si>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</si>
  <si>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</si>
  <si>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</si>
  <si>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</si>
  <si>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</si>
  <si>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</si>
  <si>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</si>
  <si>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</si>
  <si>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</si>
  <si>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</si>
  <si>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</si>
  <si>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</si>
  <si>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</si>
  <si>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</si>
  <si>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</si>
  <si>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</si>
  <si>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</si>
  <si>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</si>
  <si>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</si>
  <si>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</si>
  <si>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</si>
  <si>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</si>
  <si>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</si>
  <si>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</si>
  <si>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</si>
  <si>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</si>
  <si>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</si>
  <si>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</si>
  <si>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</si>
  <si>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</si>
  <si>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</si>
  <si>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</si>
  <si>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</si>
  <si>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</si>
  <si>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</si>
  <si>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</si>
  <si>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</si>
  <si>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</si>
  <si>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</si>
  <si>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</si>
  <si>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</si>
  <si>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</si>
  <si>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</si>
  <si>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</si>
  <si>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</si>
  <si>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</si>
  <si>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</si>
  <si>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</si>
  <si>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</si>
  <si>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</si>
  <si>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</si>
  <si>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</si>
  <si>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</si>
  <si>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</si>
  <si>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</si>
  <si>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</si>
  <si>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</si>
  <si>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</si>
  <si>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</si>
  <si>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</si>
  <si>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</si>
  <si>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</si>
  <si>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</si>
  <si>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</si>
  <si>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</si>
  <si>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</si>
  <si>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</si>
  <si>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</si>
  <si>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</si>
  <si>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</si>
  <si>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</si>
  <si>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</si>
  <si>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</si>
  <si>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</si>
  <si>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</si>
  <si>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</si>
  <si>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</si>
  <si>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</si>
  <si>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</si>
  <si>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</si>
  <si>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</si>
  <si>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</si>
  <si>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</si>
  <si>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</si>
  <si>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</si>
  <si>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</si>
  <si>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</si>
  <si>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</si>
  <si>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</si>
  <si>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</si>
  <si>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</si>
  <si>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</si>
  <si>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</si>
  <si>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</si>
  <si>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</si>
  <si>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</si>
  <si>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</si>
  <si>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</si>
  <si>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</si>
  <si>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</si>
  <si>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</si>
  <si>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</si>
  <si>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</si>
  <si>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</si>
  <si>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</si>
  <si>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</si>
  <si>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</si>
  <si>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</si>
  <si>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</si>
  <si>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</si>
  <si>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</si>
  <si>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</si>
  <si>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</si>
  <si>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</si>
  <si>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</si>
  <si>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</si>
  <si>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</si>
  <si>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</si>
  <si>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</si>
  <si>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</si>
  <si>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</si>
  <si>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</si>
  <si>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</si>
  <si>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</si>
  <si>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</si>
  <si>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</si>
  <si>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</si>
  <si>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</si>
  <si>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</si>
  <si>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</si>
  <si>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</si>
  <si>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</si>
  <si>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</si>
  <si>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</si>
  <si>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</si>
  <si>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</si>
  <si>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</si>
  <si>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</si>
  <si>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</si>
  <si>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</si>
  <si>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</si>
  <si>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</si>
  <si>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</si>
  <si>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</si>
  <si>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</si>
  <si>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</si>
  <si>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</si>
  <si>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</si>
  <si>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</si>
  <si>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</si>
  <si>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</si>
  <si>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</si>
  <si>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</si>
  <si>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</si>
  <si>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</si>
  <si>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</si>
  <si>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</si>
  <si>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</si>
  <si>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</si>
  <si>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</si>
  <si>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</si>
  <si>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</si>
  <si>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</si>
  <si>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</si>
  <si>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</si>
  <si>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</si>
  <si>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</si>
  <si>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</si>
  <si>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</si>
  <si>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</si>
  <si>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</si>
  <si>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</si>
  <si>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</si>
  <si>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</si>
  <si>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</si>
  <si>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</si>
  <si>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</si>
  <si>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</si>
  <si>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</si>
  <si>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</si>
  <si>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</si>
  <si>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</si>
  <si>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</si>
  <si>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</si>
  <si>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</si>
  <si>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</si>
  <si>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</si>
  <si>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</si>
  <si>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</si>
  <si>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</si>
  <si>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</si>
  <si>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</si>
  <si>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</si>
  <si>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</si>
  <si>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</si>
  <si>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</si>
  <si>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</si>
  <si>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</si>
  <si>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</si>
  <si>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</si>
  <si>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</si>
  <si>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</si>
  <si>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</si>
  <si>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</si>
  <si>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</si>
  <si>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</si>
  <si>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</si>
  <si>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</si>
  <si>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</si>
  <si>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</si>
  <si>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</si>
  <si>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</si>
  <si>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</si>
  <si>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</si>
  <si>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</si>
  <si>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</si>
  <si>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</si>
  <si>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</si>
  <si>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</si>
  <si>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</si>
  <si>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</si>
  <si>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</si>
  <si>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</si>
  <si>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</si>
  <si>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</si>
  <si>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</si>
  <si>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</si>
  <si>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</si>
  <si>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</si>
  <si>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</si>
  <si>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</si>
  <si>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</si>
  <si>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</si>
  <si>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</si>
  <si>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</si>
  <si>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</si>
  <si>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</si>
  <si>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</si>
  <si>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</si>
  <si>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</si>
  <si>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</si>
  <si>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</si>
  <si>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</si>
  <si>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</si>
  <si>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</si>
  <si>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</si>
  <si>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</si>
  <si>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</si>
  <si>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</si>
  <si>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</si>
  <si>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</si>
  <si>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</si>
  <si>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</si>
  <si>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</si>
  <si>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</si>
  <si>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</si>
  <si>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</si>
  <si>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</si>
  <si>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</si>
  <si>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</si>
  <si>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</si>
  <si>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</si>
  <si>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</si>
  <si>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</si>
  <si>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</si>
  <si>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</si>
  <si>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</si>
  <si>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</si>
  <si>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</si>
  <si>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</si>
  <si>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</si>
  <si>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</si>
  <si>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</si>
  <si>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</si>
  <si>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</si>
  <si>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</si>
  <si>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</si>
  <si>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</si>
  <si>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</si>
  <si>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</si>
  <si>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</si>
  <si>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</si>
  <si>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</si>
  <si>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</si>
  <si>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</si>
  <si>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</si>
  <si>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</si>
  <si>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</si>
  <si>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</si>
  <si>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</si>
  <si>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</si>
  <si>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</si>
  <si>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</si>
  <si>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</si>
  <si>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</si>
  <si>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</si>
  <si>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</si>
  <si>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</si>
  <si>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</si>
  <si>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</si>
  <si>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</si>
  <si>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</si>
  <si>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</si>
  <si>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</si>
  <si>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</si>
  <si>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</si>
  <si>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</si>
  <si>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</si>
  <si>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</si>
  <si>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</si>
  <si>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</si>
  <si>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</si>
  <si>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</si>
  <si>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</si>
  <si>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</si>
  <si>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</si>
  <si>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</si>
  <si>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</si>
  <si>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</si>
  <si>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</si>
  <si>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</si>
  <si>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</si>
  <si>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</si>
  <si>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</si>
  <si>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</si>
  <si>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</si>
  <si>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</si>
  <si>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</si>
  <si>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</si>
  <si>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</si>
  <si>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</si>
  <si>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</si>
  <si>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</si>
  <si>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</si>
  <si>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</si>
  <si>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</si>
  <si>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</si>
  <si>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</si>
  <si>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</si>
  <si>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</si>
  <si>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</si>
  <si>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</si>
  <si>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</si>
  <si>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</si>
  <si>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</si>
  <si>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</si>
  <si>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</si>
  <si>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</si>
  <si>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</si>
  <si>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</si>
  <si>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</si>
  <si>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</si>
  <si>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</si>
  <si>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</si>
  <si>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</si>
  <si>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</si>
  <si>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</si>
  <si>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</si>
  <si>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</si>
  <si>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</si>
  <si>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</si>
  <si>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</si>
  <si>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</si>
  <si>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</si>
  <si>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</si>
  <si>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</si>
  <si>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</si>
  <si>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</si>
  <si>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</si>
  <si>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</si>
  <si>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</si>
  <si>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</si>
  <si>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</si>
  <si>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</si>
  <si>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</si>
  <si>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</si>
  <si>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</si>
  <si>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</si>
  <si>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</si>
  <si>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</si>
  <si>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</si>
  <si>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</si>
  <si>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</si>
  <si>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</si>
  <si>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</si>
  <si>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</si>
  <si>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</si>
  <si>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</si>
  <si>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</si>
  <si>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</si>
  <si>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</si>
  <si>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</si>
  <si>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</si>
  <si>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</si>
  <si>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</si>
  <si>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</si>
  <si>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</si>
  <si>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</si>
  <si>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</si>
  <si>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</si>
  <si>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</si>
  <si>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</si>
  <si>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</si>
  <si>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</si>
  <si>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</si>
  <si>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</si>
  <si>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</si>
  <si>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</si>
  <si>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</si>
  <si>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</si>
  <si>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</si>
  <si>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</si>
  <si>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</si>
  <si>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</si>
  <si>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</si>
  <si>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</si>
  <si>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</si>
  <si>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</si>
  <si>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</si>
  <si>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</si>
  <si>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</si>
  <si>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</si>
  <si>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</si>
  <si>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</si>
  <si>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</si>
  <si>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</si>
  <si>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</si>
  <si>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</si>
  <si>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</si>
  <si>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</si>
  <si>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</si>
  <si>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</si>
  <si>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</si>
  <si>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</si>
  <si>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</si>
  <si>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</si>
  <si>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</si>
  <si>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</si>
  <si>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</si>
  <si>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</si>
  <si>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</si>
  <si>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</si>
  <si>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</si>
  <si>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</si>
  <si>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</si>
  <si>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</si>
  <si>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</si>
  <si>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</si>
  <si>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</si>
  <si>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</si>
  <si>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</si>
  <si>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</si>
  <si>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</si>
  <si>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</si>
  <si>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</si>
  <si>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</si>
  <si>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</si>
  <si>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</si>
  <si>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</si>
  <si>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</si>
  <si>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</si>
  <si>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</si>
  <si>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</si>
  <si>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</si>
  <si>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</si>
  <si>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</si>
  <si>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</si>
  <si>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</si>
  <si>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</si>
  <si>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</si>
  <si>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</si>
  <si>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</si>
  <si>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</si>
  <si>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</si>
  <si>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</si>
  <si>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</si>
  <si>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</si>
  <si>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</si>
  <si>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</si>
  <si>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</si>
  <si>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</si>
  <si>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</si>
  <si>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</si>
  <si>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</si>
  <si>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</si>
  <si>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</si>
  <si>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</si>
  <si>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</si>
  <si>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</si>
  <si>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</si>
  <si>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</si>
  <si>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</si>
  <si>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</si>
  <si>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</si>
  <si>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</si>
  <si>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</si>
  <si>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</si>
  <si>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</si>
  <si>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</si>
  <si>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</si>
  <si>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</si>
  <si>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</si>
  <si>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</si>
  <si>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</si>
  <si>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</si>
  <si>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</si>
  <si>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</si>
  <si>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</si>
  <si>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</si>
  <si>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</si>
  <si>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</si>
  <si>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</si>
  <si>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</si>
  <si>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</si>
  <si>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</si>
  <si>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</si>
  <si>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</si>
  <si>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</si>
  <si>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</si>
  <si>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</si>
  <si>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</si>
  <si>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</si>
  <si>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</si>
  <si>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</si>
  <si>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</si>
  <si>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</si>
  <si>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</si>
  <si>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</si>
  <si>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</si>
  <si>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</si>
  <si>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</si>
  <si>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</si>
  <si>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</si>
  <si>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</si>
  <si>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</si>
  <si>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</si>
  <si>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</si>
  <si>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</si>
  <si>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</si>
  <si>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</si>
  <si>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</si>
  <si>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</si>
  <si>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</si>
  <si>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</si>
  <si>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</si>
  <si>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</si>
  <si>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</si>
  <si>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</si>
  <si>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</si>
  <si>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</si>
  <si>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</si>
  <si>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</si>
  <si>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</si>
  <si>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</si>
  <si>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</si>
  <si>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</si>
  <si>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</si>
  <si>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</si>
  <si>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</si>
  <si>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</si>
  <si>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</si>
  <si>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</si>
  <si>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</si>
  <si>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</si>
  <si>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</si>
  <si>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</si>
  <si>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</si>
  <si>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</si>
  <si>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</si>
  <si>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</si>
  <si>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</si>
  <si>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</si>
  <si>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</si>
  <si>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</si>
  <si>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</si>
  <si>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</si>
  <si>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</si>
  <si>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</si>
  <si>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</si>
  <si>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</si>
  <si>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</si>
  <si>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</si>
  <si>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</si>
  <si>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</si>
  <si>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</si>
  <si>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</si>
  <si>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</si>
  <si>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</si>
  <si>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</si>
  <si>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</si>
  <si>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</si>
  <si>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</si>
  <si>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</si>
  <si>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</si>
  <si>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</si>
  <si>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</si>
  <si>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</si>
  <si>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</si>
  <si>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</si>
  <si>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</si>
  <si>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</si>
  <si>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</si>
  <si>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</si>
  <si>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</si>
  <si>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</si>
  <si>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</si>
  <si>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</si>
  <si>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</si>
  <si>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</si>
  <si>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</si>
  <si>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</si>
  <si>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</si>
  <si>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</si>
  <si>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</si>
  <si>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</si>
  <si>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</si>
  <si>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</si>
  <si>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</si>
  <si>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</si>
  <si>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</si>
  <si>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</si>
  <si>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</si>
  <si>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</si>
  <si>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</si>
  <si>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</si>
  <si>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</si>
  <si>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</si>
  <si>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</si>
  <si>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</si>
  <si>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</si>
  <si>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</si>
  <si>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</si>
  <si>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</si>
  <si>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</si>
  <si>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</si>
  <si>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</si>
  <si>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</si>
  <si>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</si>
  <si>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</si>
  <si>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</si>
  <si>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</si>
  <si>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</si>
  <si>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</si>
  <si>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</si>
  <si>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</si>
  <si>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</si>
  <si>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</si>
  <si>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</si>
  <si>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</si>
  <si>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</si>
  <si>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</si>
  <si>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</si>
  <si>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</si>
  <si>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</si>
  <si>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</si>
  <si>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</si>
  <si>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</si>
  <si>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</si>
  <si>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</si>
  <si>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</si>
  <si>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</si>
  <si>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</si>
  <si>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</si>
  <si>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</si>
  <si>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</si>
  <si>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</si>
  <si>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</si>
  <si>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</si>
  <si>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</si>
  <si>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</si>
  <si>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</si>
  <si>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</si>
  <si>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</si>
  <si>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</si>
  <si>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</si>
  <si>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</si>
  <si>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</si>
  <si>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</si>
  <si>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</si>
  <si>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</si>
  <si>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</si>
  <si>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</si>
  <si>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</si>
  <si>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</si>
  <si>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</si>
  <si>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</si>
  <si>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</si>
  <si>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</si>
  <si>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</si>
  <si>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</si>
  <si>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</si>
  <si>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</si>
  <si>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</si>
  <si>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</si>
  <si>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</si>
  <si>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</si>
  <si>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</si>
  <si>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</si>
  <si>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</si>
  <si>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</si>
  <si>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</si>
  <si>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</si>
  <si>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</si>
  <si>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</si>
  <si>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</si>
  <si>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</si>
  <si>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</si>
  <si>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</si>
  <si>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</si>
  <si>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</si>
  <si>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</si>
  <si>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</si>
  <si>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</si>
  <si>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</si>
  <si>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</si>
  <si>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</si>
  <si>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</si>
  <si>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</si>
  <si>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</si>
  <si>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</si>
  <si>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</si>
  <si>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</si>
  <si>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</si>
  <si>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</si>
  <si>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</si>
  <si>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</si>
  <si>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</si>
  <si>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</si>
  <si>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</si>
  <si>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</si>
  <si>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</si>
  <si>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</si>
  <si>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</si>
  <si>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</si>
  <si>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</si>
  <si>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</si>
  <si>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</si>
  <si>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</si>
  <si>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</si>
  <si>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</si>
  <si>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</si>
  <si>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</si>
  <si>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</si>
  <si>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</si>
  <si>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</si>
  <si>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</si>
  <si>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</si>
  <si>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</si>
  <si>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</si>
  <si>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</si>
  <si>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</si>
  <si>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</si>
  <si>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</si>
  <si>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</si>
  <si>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</si>
  <si>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</si>
  <si>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</si>
  <si>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</si>
  <si>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</si>
  <si>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</si>
  <si>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</si>
  <si>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</si>
  <si>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</si>
  <si>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</si>
  <si>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</si>
  <si>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</si>
  <si>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</si>
  <si>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</si>
  <si>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</si>
  <si>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</si>
  <si>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</si>
  <si>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</si>
  <si>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</si>
  <si>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</si>
  <si>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</si>
  <si>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</si>
  <si>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</si>
  <si>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</si>
  <si>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</si>
  <si>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</si>
  <si>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</si>
  <si>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</si>
  <si>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</si>
  <si>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</si>
  <si>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</si>
  <si>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</si>
  <si>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</si>
  <si>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</si>
  <si>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</si>
  <si>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</si>
  <si>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</si>
  <si>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</si>
  <si>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</si>
  <si>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</si>
  <si>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</si>
  <si>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</si>
  <si>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</si>
  <si>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</si>
  <si>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</si>
  <si>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</si>
  <si>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</si>
  <si>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</si>
  <si>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</si>
  <si>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</si>
  <si>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</si>
  <si>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</si>
  <si>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</si>
  <si>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</si>
  <si>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</si>
  <si>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</si>
  <si>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</si>
  <si>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</si>
  <si>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</si>
  <si>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</si>
  <si>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</si>
  <si>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</si>
  <si>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</si>
  <si>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</si>
  <si>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</si>
  <si>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</si>
  <si>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</si>
  <si>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</si>
  <si>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</si>
  <si>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</si>
  <si>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</si>
  <si>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</si>
  <si>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</si>
  <si>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</si>
  <si>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</si>
  <si>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</si>
  <si>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</si>
  <si>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</si>
  <si>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</si>
  <si>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</si>
  <si>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</si>
  <si>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</si>
  <si>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</si>
  <si>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</si>
  <si>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</si>
  <si>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</si>
  <si>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</si>
  <si>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</si>
  <si>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</si>
  <si>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</si>
  <si>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</si>
  <si>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</si>
  <si>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</si>
  <si>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</si>
  <si>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</si>
  <si>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</si>
  <si>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</si>
  <si>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</si>
  <si>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</si>
  <si>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</si>
  <si>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</si>
  <si>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</si>
  <si>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</si>
  <si>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</si>
  <si>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</si>
  <si>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</si>
  <si>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</si>
  <si>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</si>
  <si>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</si>
  <si>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</si>
  <si>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</si>
  <si>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</si>
  <si>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</si>
  <si>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</si>
  <si>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</si>
  <si>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</si>
  <si>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</si>
  <si>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</si>
  <si>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</si>
  <si>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</si>
  <si>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</si>
  <si>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</si>
  <si>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</si>
  <si>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</si>
  <si>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</si>
  <si>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</si>
  <si>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</si>
  <si>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</si>
  <si>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</si>
  <si>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</si>
  <si>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</si>
  <si>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</si>
  <si>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</si>
  <si>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</si>
  <si>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</si>
  <si>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</si>
  <si>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</si>
  <si>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</si>
  <si>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</si>
  <si>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</si>
  <si>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</si>
  <si>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</si>
  <si>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</si>
  <si>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</si>
  <si>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</si>
  <si>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</si>
  <si>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</si>
  <si>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</si>
  <si>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</si>
  <si>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</si>
  <si>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</si>
  <si>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</si>
  <si>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</si>
  <si>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</si>
  <si>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</si>
  <si>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</si>
  <si>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</si>
  <si>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</si>
  <si>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</si>
  <si>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</si>
  <si>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</si>
  <si>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</si>
  <si>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</si>
  <si>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</si>
  <si>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</si>
  <si>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</si>
  <si>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</si>
  <si>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</si>
  <si>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</si>
  <si>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</si>
  <si>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</si>
  <si>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</si>
  <si>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</si>
  <si>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</si>
  <si>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</si>
  <si>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</si>
  <si>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</si>
  <si>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</si>
  <si>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</si>
  <si>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</si>
  <si>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</si>
  <si>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</si>
  <si>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</si>
  <si>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</si>
  <si>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</si>
  <si>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</si>
  <si>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</si>
  <si>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</si>
  <si>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</si>
  <si>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</si>
  <si>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</si>
  <si>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</si>
  <si>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</si>
  <si>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</si>
  <si>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</si>
  <si>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</si>
  <si>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</si>
  <si>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</si>
  <si>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</si>
  <si>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</si>
  <si>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</si>
  <si>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</si>
  <si>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</si>
  <si>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</si>
  <si>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</si>
  <si>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</si>
  <si>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</si>
  <si>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</si>
  <si>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</si>
  <si>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</si>
  <si>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</si>
  <si>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</si>
  <si>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</si>
  <si>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</si>
  <si>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</si>
  <si>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</si>
  <si>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</si>
  <si>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</si>
  <si>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</si>
  <si>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</si>
  <si>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</si>
  <si>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</si>
  <si>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</si>
  <si>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</si>
  <si>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</si>
  <si>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</si>
  <si>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</si>
  <si>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</si>
  <si>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</si>
  <si>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</si>
  <si>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</si>
  <si>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</si>
  <si>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</si>
  <si>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</si>
  <si>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</si>
  <si>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</si>
  <si>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</si>
  <si>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</si>
  <si>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</si>
  <si>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</si>
  <si>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</si>
  <si>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</si>
  <si>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</si>
  <si>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</si>
  <si>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</si>
  <si>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</si>
  <si>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</si>
  <si>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</si>
  <si>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</si>
  <si>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</si>
  <si>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</si>
  <si>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</si>
  <si>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</si>
  <si>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</si>
  <si>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</si>
  <si>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</si>
  <si>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</si>
  <si>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</si>
  <si>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</si>
  <si>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</si>
  <si>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</si>
  <si>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</si>
  <si>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</si>
  <si>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</si>
  <si>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</si>
  <si>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</si>
  <si>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</si>
  <si>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</si>
  <si>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</si>
  <si>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</si>
  <si>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</si>
  <si>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</si>
  <si>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</si>
  <si>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</si>
  <si>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</si>
  <si>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</si>
  <si>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</si>
  <si>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</si>
  <si>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</si>
  <si>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</si>
  <si>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</si>
  <si>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</si>
  <si>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</si>
  <si>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</si>
  <si>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</si>
  <si>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</si>
  <si>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</si>
  <si>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</si>
  <si>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</si>
  <si>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</si>
  <si>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</si>
  <si>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</si>
  <si>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</si>
  <si>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</si>
  <si>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</si>
  <si>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</si>
  <si>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</si>
  <si>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</si>
  <si>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</si>
  <si>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</si>
  <si>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</si>
  <si>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</si>
  <si>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</si>
  <si>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</si>
  <si>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</si>
  <si>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</si>
  <si>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</si>
  <si>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</si>
  <si>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</si>
  <si>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</si>
  <si>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</si>
  <si>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</si>
  <si>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</si>
  <si>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</si>
  <si>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</si>
  <si>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</si>
  <si>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</si>
  <si>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</si>
  <si>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</si>
  <si>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</si>
  <si>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</si>
  <si>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</si>
  <si>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</si>
  <si>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</si>
  <si>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</si>
  <si>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</si>
  <si>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</si>
  <si>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</si>
  <si>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</si>
  <si>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</si>
  <si>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</si>
  <si>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</si>
  <si>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</si>
  <si>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</si>
  <si>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</si>
  <si>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</si>
  <si>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</si>
  <si>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</si>
  <si>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</si>
  <si>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</si>
  <si>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</si>
  <si>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</si>
  <si>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</si>
  <si>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</si>
  <si>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</si>
  <si>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</si>
  <si>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</si>
  <si>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</si>
  <si>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</si>
  <si>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</si>
  <si>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</si>
  <si>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</si>
  <si>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</si>
  <si>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</si>
  <si>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</si>
  <si>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</si>
  <si>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</si>
  <si>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</si>
  <si>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</si>
  <si>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</si>
  <si>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</si>
  <si>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</si>
  <si>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</si>
  <si>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</si>
  <si>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</si>
  <si>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</si>
  <si>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</si>
  <si>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</si>
  <si>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</si>
  <si>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</si>
  <si>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</si>
  <si>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</si>
  <si>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</si>
  <si>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</si>
  <si>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</si>
  <si>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</si>
  <si>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</si>
  <si>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</si>
  <si>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</si>
  <si>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</si>
  <si>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</si>
  <si>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</si>
  <si>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</si>
  <si>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</si>
  <si>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</si>
  <si>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</si>
  <si>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</si>
  <si>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</si>
  <si>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</si>
  <si>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</si>
  <si>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</si>
  <si>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</si>
  <si>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</si>
  <si>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</si>
  <si>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</si>
  <si>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</si>
  <si>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</si>
  <si>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</si>
  <si>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</si>
  <si>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</si>
  <si>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</si>
  <si>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</si>
  <si>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</si>
  <si>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</si>
  <si>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</si>
  <si>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</si>
  <si>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</si>
  <si>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</si>
  <si>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</si>
  <si>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</si>
  <si>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</si>
  <si>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</si>
  <si>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</si>
  <si>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</si>
  <si>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</si>
  <si>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</si>
  <si>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</si>
  <si>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</si>
  <si>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</si>
  <si>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</si>
  <si>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</si>
  <si>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</si>
  <si>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</si>
  <si>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</si>
  <si>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</si>
  <si>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</si>
  <si>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</si>
  <si>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</si>
  <si>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</si>
  <si>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</si>
  <si>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</si>
  <si>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</si>
  <si>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</si>
  <si>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</si>
  <si>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</si>
  <si>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</si>
  <si>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</si>
  <si>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</si>
  <si>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</si>
  <si>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</si>
  <si>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</si>
  <si>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</si>
  <si>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</si>
  <si>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</si>
  <si>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</si>
  <si>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</si>
  <si>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</si>
  <si>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</si>
  <si>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</si>
  <si>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</si>
  <si>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</si>
  <si>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</si>
  <si>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</si>
  <si>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</si>
  <si>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</si>
  <si>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</si>
  <si>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</si>
  <si>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</si>
  <si>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</si>
  <si>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</si>
  <si>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</si>
  <si>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</si>
  <si>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</si>
  <si>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</si>
  <si>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</si>
  <si>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</si>
  <si>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</si>
  <si>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</si>
  <si>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</si>
  <si>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</si>
  <si>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</si>
  <si>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</si>
  <si>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</si>
  <si>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</si>
  <si>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</si>
  <si>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</si>
  <si>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</si>
  <si>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</si>
  <si>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</si>
  <si>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</si>
  <si>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</si>
  <si>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</si>
  <si>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</si>
  <si>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</si>
  <si>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</si>
  <si>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</si>
  <si>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</si>
  <si>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</si>
  <si>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</si>
  <si>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</si>
  <si>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</si>
  <si>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</si>
  <si>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</si>
  <si>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</si>
  <si>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</si>
  <si>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</si>
  <si>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</si>
  <si>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</si>
  <si>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</si>
  <si>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</si>
  <si>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</si>
  <si>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</si>
  <si>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</si>
  <si>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</si>
  <si>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</si>
  <si>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</si>
  <si>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</si>
  <si>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</si>
  <si>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</si>
  <si>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</si>
  <si>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</si>
  <si>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</si>
  <si>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</si>
  <si>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</si>
  <si>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</si>
  <si>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</si>
  <si>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</si>
  <si>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</si>
  <si>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</si>
  <si>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</si>
  <si>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</si>
  <si>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</si>
  <si>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</si>
  <si>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</si>
  <si>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</si>
  <si>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</si>
  <si>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</si>
  <si>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</si>
  <si>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</si>
  <si>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</si>
  <si>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</si>
  <si>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</si>
  <si>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</si>
  <si>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</si>
  <si>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</si>
  <si>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</si>
  <si>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</si>
  <si>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</si>
  <si>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</si>
  <si>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</si>
  <si>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</si>
  <si>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</si>
  <si>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</si>
  <si>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</si>
  <si>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</si>
  <si>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</si>
  <si>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</si>
  <si>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</si>
  <si>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</si>
  <si>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</si>
  <si>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</si>
  <si>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</si>
  <si>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</si>
  <si>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</si>
  <si>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</si>
  <si>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</si>
  <si>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</si>
  <si>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</si>
  <si>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</si>
  <si>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</si>
  <si>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</si>
  <si>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</si>
  <si>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</si>
  <si>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</si>
  <si>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</si>
  <si>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</si>
  <si>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</si>
  <si>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</si>
  <si>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</si>
  <si>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</si>
  <si>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</si>
  <si>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</si>
  <si>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</si>
  <si>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</si>
  <si>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</si>
  <si>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</si>
  <si>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</si>
  <si>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</si>
  <si>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</si>
  <si>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</si>
  <si>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</si>
  <si>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</si>
  <si>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</si>
  <si>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</si>
  <si>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</si>
  <si>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</si>
  <si>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</si>
  <si>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</si>
  <si>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</si>
  <si>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</si>
  <si>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</si>
  <si>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</si>
  <si>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</si>
  <si>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</si>
  <si>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</si>
  <si>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</si>
  <si>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</si>
  <si>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</si>
  <si>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</si>
  <si>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</si>
  <si>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</si>
  <si>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</si>
  <si>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</si>
  <si>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</si>
  <si>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</si>
  <si>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</si>
  <si>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</si>
  <si>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</si>
  <si>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</si>
  <si>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</si>
  <si>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</si>
  <si>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</si>
  <si>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</si>
  <si>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</si>
  <si>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</si>
  <si>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</si>
  <si>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</si>
  <si>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</si>
  <si>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</si>
  <si>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</si>
  <si>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</si>
  <si>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</si>
  <si>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</si>
  <si>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</si>
  <si>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</si>
  <si>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</si>
  <si>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</si>
  <si>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</si>
  <si>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</si>
  <si>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</si>
  <si>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</si>
  <si>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</si>
  <si>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</si>
  <si>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</si>
  <si>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</si>
  <si>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</si>
  <si>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</si>
  <si>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</si>
  <si>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</si>
  <si>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</si>
  <si>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</si>
  <si>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</si>
  <si>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</si>
  <si>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</si>
  <si>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</si>
  <si>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</si>
  <si>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</si>
  <si>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</si>
  <si>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</si>
  <si>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</si>
  <si>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</si>
  <si>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</si>
  <si>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</si>
  <si>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</si>
  <si>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</si>
  <si>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</si>
  <si>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</si>
  <si>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</si>
  <si>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</si>
  <si>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</si>
  <si>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</si>
  <si>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</si>
  <si>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</si>
  <si>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</si>
  <si>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</si>
  <si>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</si>
  <si>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</si>
  <si>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</si>
  <si>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</si>
  <si>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</si>
  <si>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</si>
  <si>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</si>
  <si>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</si>
  <si>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</si>
  <si>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</si>
  <si>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</si>
  <si>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</si>
  <si>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</si>
  <si>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</si>
  <si>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</si>
  <si>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</si>
  <si>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</si>
  <si>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</si>
  <si>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</si>
  <si>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</si>
  <si>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</si>
  <si>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</si>
  <si>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</si>
  <si>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</si>
  <si>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</si>
  <si>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</si>
  <si>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</si>
  <si>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</si>
  <si>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</si>
  <si>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</si>
  <si>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</si>
  <si>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</si>
  <si>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</si>
  <si>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</si>
  <si>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</si>
  <si>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</si>
  <si>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</si>
  <si>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</si>
  <si>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</si>
  <si>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</si>
  <si>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</si>
  <si>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</si>
  <si>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</si>
  <si>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</si>
  <si>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</si>
  <si>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</si>
  <si>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</si>
  <si>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</si>
  <si>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</si>
  <si>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</si>
  <si>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</si>
  <si>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</si>
  <si>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</si>
  <si>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</si>
  <si>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</si>
  <si>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</si>
  <si>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</si>
  <si>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</si>
  <si>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</si>
  <si>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</si>
  <si>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</si>
  <si>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</si>
  <si>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</si>
  <si>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</si>
  <si>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</si>
  <si>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</si>
  <si>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</si>
  <si>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</si>
  <si>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</si>
  <si>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</si>
  <si>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</si>
  <si>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</si>
  <si>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</si>
  <si>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</si>
  <si>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</si>
  <si>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</si>
  <si>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</si>
  <si>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</si>
  <si>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</si>
  <si>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</si>
  <si>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</si>
  <si>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</si>
  <si>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</si>
  <si>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</si>
  <si>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</si>
  <si>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</si>
  <si>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</si>
  <si>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</si>
  <si>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</si>
  <si>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</si>
  <si>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</si>
  <si>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</si>
  <si>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</si>
  <si>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</si>
  <si>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</si>
  <si>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</si>
  <si>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</si>
  <si>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</si>
  <si>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</si>
  <si>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</si>
  <si>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</si>
  <si>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</si>
  <si>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</si>
  <si>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</si>
  <si>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</si>
  <si>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</si>
  <si>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</si>
  <si>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</si>
  <si>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</si>
  <si>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</si>
  <si>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</si>
  <si>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</si>
  <si>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</si>
  <si>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</si>
  <si>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</si>
  <si>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</si>
  <si>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</si>
  <si>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</si>
  <si>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</si>
  <si>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</si>
  <si>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</si>
  <si>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</si>
  <si>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</si>
  <si>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</si>
  <si>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</si>
  <si>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</si>
  <si>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</si>
  <si>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</si>
  <si>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</si>
  <si>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</si>
  <si>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</si>
  <si>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</si>
  <si>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</si>
  <si>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</si>
  <si>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</si>
  <si>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</si>
  <si>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</si>
  <si>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</si>
  <si>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</si>
  <si>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</si>
  <si>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</si>
  <si>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</si>
  <si>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</si>
  <si>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</si>
  <si>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</si>
  <si>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</si>
  <si>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</si>
  <si>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</si>
  <si>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</si>
  <si>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</si>
  <si>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</si>
  <si>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</si>
  <si>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</si>
  <si>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</si>
  <si>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</si>
  <si>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</si>
  <si>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</si>
  <si>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</si>
  <si>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</si>
  <si>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</si>
  <si>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</si>
  <si>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</si>
  <si>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</si>
  <si>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</si>
  <si>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</si>
  <si>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</si>
  <si>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</si>
  <si>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</si>
  <si>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</si>
  <si>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</si>
  <si>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</si>
  <si>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</si>
  <si>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</si>
  <si>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</si>
  <si>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</si>
  <si>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</si>
  <si>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</si>
  <si>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</si>
  <si>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</si>
  <si>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</si>
  <si>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</si>
  <si>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</si>
  <si>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</si>
  <si>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</si>
  <si>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</si>
  <si>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</si>
  <si>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</si>
  <si>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</si>
  <si>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</si>
  <si>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</si>
  <si>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</si>
  <si>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</si>
  <si>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</si>
  <si>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</si>
  <si>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</si>
  <si>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</si>
  <si>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</si>
  <si>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</si>
  <si>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</si>
  <si>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</si>
  <si>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</si>
  <si>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</si>
  <si>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</si>
  <si>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</si>
  <si>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</si>
  <si>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</si>
  <si>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</si>
  <si>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</si>
  <si>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</si>
  <si>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</si>
  <si>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</si>
  <si>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</si>
  <si>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</si>
  <si>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</si>
  <si>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</si>
  <si>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</si>
  <si>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</si>
  <si>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</si>
  <si>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</si>
  <si>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</si>
  <si>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</si>
  <si>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</si>
  <si>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</si>
  <si>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</si>
  <si>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</si>
  <si>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</si>
  <si>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</si>
  <si>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</si>
  <si>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</si>
  <si>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</si>
  <si>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</si>
  <si>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</si>
  <si>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</si>
  <si>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</si>
  <si>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</si>
  <si>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</si>
  <si>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</si>
  <si>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</si>
  <si>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</si>
  <si>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</si>
  <si>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</si>
  <si>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</si>
  <si>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</si>
  <si>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</si>
  <si>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</si>
  <si>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</si>
  <si>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</si>
  <si>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</si>
  <si>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</si>
  <si>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</si>
  <si>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</si>
  <si>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</si>
  <si>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</si>
  <si>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</si>
  <si>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</si>
  <si>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</si>
  <si>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</si>
  <si>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</si>
  <si>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</si>
  <si>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</si>
  <si>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</si>
  <si>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</si>
  <si>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</si>
  <si>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</si>
  <si>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</si>
  <si>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</si>
  <si>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</si>
  <si>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</si>
  <si>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</si>
  <si>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</si>
  <si>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</si>
  <si>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</si>
  <si>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</si>
  <si>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</si>
  <si>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</si>
  <si>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</si>
  <si>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</si>
  <si>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</si>
  <si>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</si>
  <si>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</si>
  <si>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</si>
  <si>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</si>
  <si>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</si>
  <si>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</si>
  <si>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</si>
  <si>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</si>
  <si>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</si>
  <si>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</si>
  <si>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</si>
  <si>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</si>
  <si>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</si>
  <si>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</si>
  <si>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</si>
  <si>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</si>
  <si>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</si>
  <si>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</si>
  <si>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</si>
  <si>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</si>
  <si>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</si>
  <si>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</si>
  <si>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</si>
  <si>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</si>
  <si>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</si>
  <si>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</si>
  <si>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</si>
  <si>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</si>
  <si>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</si>
  <si>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</si>
  <si>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</si>
  <si>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</si>
  <si>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</si>
  <si>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</si>
  <si>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</si>
  <si>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</si>
  <si>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</si>
  <si>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</si>
  <si>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</si>
  <si>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</si>
  <si>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</si>
  <si>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</si>
  <si>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</si>
  <si>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</si>
  <si>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</si>
  <si>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</si>
  <si>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</si>
  <si>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</si>
  <si>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</si>
  <si>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</si>
  <si>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</si>
  <si>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</si>
  <si>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</si>
  <si>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</si>
  <si>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</si>
  <si>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</si>
  <si>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</si>
  <si>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</si>
  <si>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</si>
  <si>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</si>
  <si>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</si>
  <si>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</si>
  <si>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</si>
  <si>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</si>
  <si>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</si>
  <si>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</si>
  <si>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</si>
  <si>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</si>
  <si>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</si>
  <si>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</si>
  <si>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</si>
  <si>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</si>
  <si>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</si>
  <si>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</si>
  <si>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</si>
  <si>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</si>
  <si>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</si>
  <si>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</si>
  <si>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</si>
  <si>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</si>
  <si>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</si>
  <si>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</si>
  <si>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</si>
  <si>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</si>
  <si>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</si>
  <si>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</si>
  <si>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</si>
  <si>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</si>
  <si>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</si>
  <si>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</si>
  <si>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</si>
  <si>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</si>
  <si>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</si>
  <si>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</si>
  <si>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</si>
  <si>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</si>
  <si>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</si>
  <si>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</si>
  <si>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</si>
  <si>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</si>
  <si>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</si>
  <si>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</si>
  <si>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</si>
  <si>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</si>
  <si>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</si>
  <si>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</si>
  <si>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</si>
  <si>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</si>
  <si>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</si>
  <si>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</si>
  <si>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</si>
  <si>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</si>
  <si>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</si>
  <si>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</si>
  <si>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</si>
  <si>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</si>
  <si>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</si>
  <si>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</si>
  <si>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</si>
  <si>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</si>
  <si>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</si>
  <si>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</si>
  <si>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</si>
  <si>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</si>
  <si>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</si>
  <si>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</si>
  <si>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</si>
  <si>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</si>
  <si>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</si>
  <si>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</si>
  <si>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</si>
  <si>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</si>
  <si>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</si>
  <si>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</si>
  <si>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</si>
  <si>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</si>
  <si>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</si>
  <si>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</si>
  <si>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</si>
  <si>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</si>
  <si>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</si>
  <si>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</si>
  <si>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</si>
  <si>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</si>
  <si>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</si>
  <si>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</si>
  <si>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</si>
  <si>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</si>
  <si>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</si>
  <si>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</si>
  <si>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</si>
  <si>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</si>
  <si>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</si>
  <si>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</si>
  <si>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</si>
  <si>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</si>
  <si>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</si>
  <si>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</si>
  <si>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</si>
  <si>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</si>
  <si>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</si>
  <si>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</si>
  <si>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</si>
  <si>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</si>
  <si>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</si>
  <si>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</si>
  <si>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</si>
  <si>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</si>
  <si>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</si>
  <si>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</si>
  <si>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</si>
  <si>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</si>
  <si>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</si>
  <si>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</si>
  <si>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</si>
  <si>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</si>
  <si>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</si>
  <si>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</si>
  <si>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</si>
  <si>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</si>
  <si>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</si>
  <si>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</si>
  <si>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</si>
  <si>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</si>
  <si>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</si>
  <si>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</si>
  <si>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</si>
  <si>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</si>
  <si>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</si>
  <si>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</si>
  <si>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</si>
  <si>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</si>
  <si>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</si>
  <si>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</si>
  <si>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</si>
  <si>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</si>
  <si>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</si>
  <si>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</si>
  <si>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</si>
  <si>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</si>
  <si>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</si>
  <si>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</si>
  <si>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</si>
  <si>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</si>
  <si>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</si>
  <si>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</si>
  <si>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</si>
  <si>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</si>
  <si>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</si>
  <si>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</si>
  <si>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</si>
  <si>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</si>
  <si>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</si>
  <si>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</si>
  <si>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</si>
  <si>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</si>
  <si>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</si>
  <si>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</si>
  <si>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</si>
  <si>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</si>
  <si>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</si>
  <si>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</si>
  <si>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</si>
  <si>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</si>
  <si>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</si>
  <si>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</si>
  <si>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</si>
  <si>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</si>
  <si>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</si>
  <si>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</si>
  <si>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</si>
  <si>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</si>
  <si>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</si>
  <si>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</si>
  <si>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</si>
  <si>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</si>
  <si>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</si>
  <si>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</si>
  <si>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</si>
  <si>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</si>
  <si>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</si>
  <si>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</si>
  <si>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</si>
  <si>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</si>
  <si>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</si>
  <si>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</si>
  <si>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</si>
  <si>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</si>
  <si>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</si>
  <si>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</si>
  <si>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</si>
  <si>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</si>
  <si>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</si>
  <si>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</si>
  <si>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</si>
  <si>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</si>
  <si>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</si>
  <si>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</si>
  <si>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</si>
  <si>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</si>
  <si>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</si>
  <si>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</si>
  <si>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</si>
  <si>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</si>
  <si>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</si>
  <si>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</si>
  <si>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</si>
  <si>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</si>
  <si>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</si>
  <si>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</si>
  <si>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</si>
  <si>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</si>
  <si>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</si>
  <si>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</si>
  <si>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</si>
  <si>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</si>
  <si>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</si>
  <si>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</si>
  <si>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</si>
  <si>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</si>
  <si>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</si>
  <si>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</si>
  <si>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</si>
  <si>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</si>
  <si>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</si>
  <si>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</si>
  <si>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</si>
  <si>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</si>
  <si>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</si>
  <si>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</si>
  <si>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</si>
  <si>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</si>
  <si>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</si>
  <si>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</si>
  <si>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</si>
  <si>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</si>
  <si>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</si>
  <si>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</si>
  <si>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</si>
  <si>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</si>
  <si>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</si>
  <si>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</si>
  <si>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</si>
  <si>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</si>
  <si>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</si>
  <si>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</si>
  <si>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</si>
  <si>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</si>
  <si>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</si>
  <si>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</si>
  <si>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</si>
  <si>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</si>
  <si>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</si>
  <si>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</si>
  <si>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</si>
  <si>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</si>
  <si>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</si>
  <si>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</si>
  <si>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</si>
  <si>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</si>
  <si>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</si>
  <si>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</si>
  <si>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</si>
  <si>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</si>
  <si>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</si>
  <si>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</si>
  <si>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</si>
  <si>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</si>
  <si>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</si>
  <si>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</si>
  <si>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</si>
  <si>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</si>
  <si>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</si>
  <si>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</si>
  <si>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</si>
  <si>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</si>
  <si>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</si>
  <si>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</si>
  <si>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</si>
  <si>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</si>
  <si>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</si>
  <si>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</si>
  <si>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</si>
  <si>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</si>
  <si>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</si>
  <si>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</si>
  <si>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</si>
  <si>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</si>
  <si>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</si>
  <si>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</si>
  <si>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</si>
  <si>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</si>
  <si>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</si>
  <si>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</si>
  <si>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</si>
  <si>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</si>
  <si>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</si>
  <si>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</si>
  <si>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</si>
  <si>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</si>
  <si>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</si>
  <si>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</si>
  <si>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</si>
  <si>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</si>
  <si>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</si>
  <si>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</si>
  <si>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</si>
  <si>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</si>
  <si>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</si>
  <si>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</si>
  <si>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</si>
  <si>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</si>
  <si>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</si>
  <si>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</si>
  <si>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</si>
  <si>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</si>
  <si>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</si>
  <si>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</si>
  <si>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</si>
  <si>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</si>
  <si>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</si>
  <si>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</si>
  <si>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</si>
  <si>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</si>
  <si>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</si>
  <si>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</si>
  <si>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</si>
  <si>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</si>
  <si>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</si>
  <si>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</si>
  <si>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</si>
  <si>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</si>
  <si>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</si>
  <si>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</si>
  <si>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</si>
  <si>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</si>
  <si>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</si>
  <si>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</si>
  <si>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</si>
  <si>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</si>
  <si>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</si>
  <si>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</si>
  <si>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</si>
  <si>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</si>
  <si>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</si>
  <si>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</si>
  <si>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</si>
  <si>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</si>
  <si>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</si>
  <si>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</si>
  <si>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</si>
  <si>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</si>
  <si>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</si>
  <si>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</si>
  <si>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</si>
  <si>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</si>
  <si>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</si>
  <si>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</si>
  <si>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</si>
  <si>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</si>
  <si>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</si>
  <si>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</si>
  <si>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</si>
  <si>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</si>
  <si>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</si>
  <si>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</si>
  <si>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</si>
  <si>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</si>
  <si>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</si>
  <si>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</si>
  <si>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</si>
  <si>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</si>
  <si>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</si>
  <si>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</si>
  <si>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</si>
  <si>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</si>
  <si>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</si>
  <si>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</si>
  <si>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</si>
  <si>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</si>
  <si>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</si>
  <si>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</si>
  <si>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</si>
  <si>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</si>
  <si>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</si>
  <si>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</si>
  <si>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</si>
  <si>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</si>
  <si>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</si>
  <si>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</si>
  <si>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</si>
  <si>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</si>
  <si>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</si>
  <si>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</si>
  <si>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</si>
  <si>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</si>
  <si>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</si>
  <si>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</si>
  <si>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</si>
  <si>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</si>
  <si>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</si>
  <si>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</si>
  <si>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</si>
  <si>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</si>
  <si>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</si>
  <si>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</si>
  <si>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</si>
  <si>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</si>
  <si>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</si>
  <si>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</si>
  <si>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</si>
  <si>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</si>
  <si>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</si>
  <si>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</si>
  <si>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</si>
  <si>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</si>
  <si>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</si>
  <si>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</si>
  <si>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</si>
  <si>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</si>
  <si>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</si>
  <si>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</si>
  <si>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</si>
  <si>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</si>
  <si>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</si>
  <si>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</si>
  <si>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</si>
  <si>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</si>
  <si>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</si>
  <si>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</si>
  <si>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</si>
  <si>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</si>
  <si>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</si>
  <si>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</si>
  <si>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</si>
  <si>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</si>
  <si>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</si>
  <si>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</si>
  <si>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</si>
  <si>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</si>
  <si>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</si>
  <si>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</si>
  <si>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</si>
  <si>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</si>
  <si>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</si>
  <si>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</si>
  <si>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</si>
  <si>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</si>
  <si>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</si>
  <si>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</si>
  <si>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</si>
  <si>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</si>
  <si>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</si>
  <si>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</si>
  <si>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</si>
  <si>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</si>
  <si>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</si>
  <si>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</si>
  <si>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</si>
  <si>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</si>
  <si>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</si>
  <si>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</si>
  <si>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</si>
  <si>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</si>
  <si>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</si>
  <si>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</si>
  <si>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</si>
  <si>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</si>
  <si>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</si>
  <si>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</si>
  <si>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</si>
  <si>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</si>
  <si>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</si>
  <si>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</si>
  <si>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</si>
  <si>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</si>
  <si>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</si>
  <si>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</si>
  <si>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</si>
  <si>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</si>
  <si>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</si>
  <si>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</si>
  <si>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</si>
  <si>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</si>
  <si>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</si>
  <si>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</si>
  <si>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</si>
  <si>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</si>
  <si>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</si>
  <si>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</si>
  <si>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</si>
  <si>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</si>
  <si>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</si>
  <si>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</si>
  <si>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</si>
  <si>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</si>
  <si>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</si>
  <si>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</si>
  <si>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</si>
  <si>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</si>
  <si>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</si>
  <si>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</si>
  <si>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</si>
  <si>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</si>
  <si>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</si>
  <si>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</si>
  <si>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</si>
  <si>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</si>
  <si>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</si>
  <si>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</si>
  <si>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</si>
  <si>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</si>
  <si>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</si>
  <si>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</si>
  <si>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</si>
  <si>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</si>
  <si>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</si>
  <si>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</si>
  <si>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</si>
  <si>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</si>
  <si>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</si>
  <si>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</si>
  <si>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</si>
  <si>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</si>
  <si>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</si>
  <si>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</si>
  <si>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</si>
  <si>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</si>
  <si>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</si>
  <si>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</si>
  <si>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</si>
  <si>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</si>
  <si>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</si>
  <si>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</si>
  <si>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</si>
  <si>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</si>
  <si>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</si>
  <si>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</si>
  <si>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</si>
  <si>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</si>
  <si>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</si>
  <si>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</si>
  <si>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</si>
  <si>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</si>
  <si>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</si>
  <si>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</si>
  <si>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</si>
  <si>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</si>
  <si>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</si>
  <si>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</si>
  <si>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</si>
  <si>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</si>
  <si>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</si>
  <si>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</si>
  <si>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</si>
  <si>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</si>
  <si>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</si>
  <si>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</si>
  <si>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</si>
  <si>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</si>
  <si>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</si>
  <si>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</si>
  <si>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</si>
  <si>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</si>
  <si>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</si>
  <si>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</si>
  <si>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</si>
  <si>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</si>
  <si>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</si>
  <si>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</si>
  <si>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</si>
  <si>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</si>
  <si>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</si>
  <si>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</si>
  <si>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</si>
  <si>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</si>
  <si>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</si>
  <si>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</si>
  <si>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</si>
  <si>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</si>
  <si>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</si>
  <si>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</si>
  <si>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</si>
  <si>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</si>
  <si>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</si>
  <si>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</si>
  <si>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</si>
  <si>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</si>
  <si>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</si>
  <si>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</si>
  <si>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</si>
  <si>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</si>
  <si>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</si>
  <si>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</si>
  <si>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</si>
  <si>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</si>
  <si>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</si>
  <si>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</si>
  <si>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</si>
  <si>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</si>
  <si>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</si>
  <si>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</si>
  <si>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</si>
  <si>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</si>
  <si>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</si>
  <si>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</si>
  <si>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</si>
  <si>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</si>
  <si>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</si>
  <si>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</si>
  <si>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</si>
  <si>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</si>
  <si>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</si>
  <si>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</si>
  <si>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</si>
  <si>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</si>
  <si>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</si>
  <si>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</si>
  <si>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</si>
  <si>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</si>
  <si>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</si>
  <si>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</si>
  <si>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</si>
  <si>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</si>
  <si>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</si>
  <si>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</si>
  <si>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</si>
  <si>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</si>
  <si>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</si>
  <si>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</si>
  <si>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</si>
  <si>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</si>
  <si>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</si>
  <si>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</si>
  <si>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</si>
  <si>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</si>
  <si>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</si>
  <si>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</si>
  <si>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</si>
  <si>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</si>
  <si>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</si>
  <si>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</si>
  <si>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</si>
  <si>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</si>
  <si>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</si>
  <si>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</si>
  <si>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</si>
  <si>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</si>
  <si>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</si>
  <si>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</si>
  <si>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</si>
  <si>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</si>
  <si>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</si>
  <si>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</si>
  <si>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</si>
  <si>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</si>
  <si>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</si>
  <si>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</si>
  <si>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</si>
  <si>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</si>
  <si>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</si>
  <si>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</si>
  <si>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</si>
  <si>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</si>
  <si>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</si>
  <si>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</si>
  <si>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</si>
  <si>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</si>
  <si>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</si>
  <si>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</si>
  <si>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</si>
  <si>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</si>
  <si>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</si>
  <si>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</si>
  <si>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</si>
  <si>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</si>
  <si>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</si>
  <si>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</si>
  <si>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</si>
  <si>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</si>
  <si>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</si>
  <si>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</si>
  <si>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</si>
  <si>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</si>
  <si>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</si>
  <si>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</si>
  <si>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</si>
  <si>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</si>
  <si>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</si>
  <si>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</si>
  <si>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</si>
  <si>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</si>
  <si>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</si>
  <si>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</si>
  <si>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</si>
  <si>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</si>
  <si>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</si>
  <si>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</si>
  <si>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</si>
  <si>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</si>
  <si>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</si>
  <si>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</si>
  <si>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</si>
  <si>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</si>
  <si>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</si>
  <si>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</si>
  <si>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</si>
  <si>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</si>
  <si>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</si>
  <si>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</si>
  <si>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</si>
  <si>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</si>
  <si>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</si>
  <si>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</si>
  <si>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</si>
  <si>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</si>
  <si>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</si>
  <si>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</si>
  <si>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</si>
  <si>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</si>
  <si>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</si>
  <si>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</si>
  <si>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</si>
  <si>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</si>
  <si>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</si>
  <si>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</si>
  <si>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</si>
  <si>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</si>
  <si>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</si>
  <si>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</si>
  <si>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</si>
  <si>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</si>
  <si>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</si>
  <si>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</si>
  <si>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</si>
  <si>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</si>
  <si>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</si>
  <si>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</si>
  <si>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</si>
  <si>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</si>
  <si>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</si>
  <si>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</si>
  <si>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</si>
  <si>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</si>
  <si>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</si>
  <si>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</si>
  <si>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</si>
  <si>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</si>
  <si>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</si>
  <si>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</si>
  <si>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</si>
  <si>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</si>
  <si>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</si>
  <si>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</si>
  <si>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</si>
  <si>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</si>
  <si>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</si>
  <si>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</si>
  <si>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</si>
  <si>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</si>
  <si>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</si>
  <si>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</si>
  <si>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</si>
  <si>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</si>
  <si>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</si>
  <si>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</si>
  <si>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</si>
  <si>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</si>
  <si>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</si>
  <si>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</si>
  <si>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</si>
  <si>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</si>
  <si>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</si>
  <si>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</si>
  <si>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</si>
  <si>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</si>
  <si>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</si>
  <si>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</si>
  <si>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</si>
  <si>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</si>
  <si>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</si>
  <si>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</si>
  <si>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</si>
  <si>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</si>
  <si>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</si>
  <si>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</si>
  <si>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</si>
  <si>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</si>
  <si>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</si>
  <si>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</si>
  <si>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</si>
  <si>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</si>
  <si>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</si>
  <si>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</si>
  <si>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</si>
  <si>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</si>
  <si>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</si>
  <si>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</si>
  <si>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</si>
  <si>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</si>
  <si>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</si>
  <si>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</si>
  <si>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</si>
  <si>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</si>
  <si>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</si>
  <si>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</si>
  <si>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</si>
  <si>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</si>
  <si>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</si>
  <si>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</si>
  <si>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</si>
  <si>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</si>
  <si>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</si>
  <si>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</si>
  <si>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</si>
  <si>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</si>
  <si>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</si>
  <si>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</si>
  <si>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</si>
  <si>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</si>
  <si>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</si>
  <si>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</si>
  <si>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</si>
  <si>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</si>
  <si>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</si>
  <si>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</si>
  <si>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</si>
  <si>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</si>
  <si>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</si>
  <si>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</si>
  <si>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</si>
  <si>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</si>
  <si>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</si>
  <si>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</si>
  <si>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</si>
  <si>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</si>
  <si>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</si>
  <si>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</si>
  <si>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</si>
  <si>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</si>
  <si>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</si>
  <si>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</si>
  <si>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</si>
  <si>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</si>
  <si>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</si>
  <si>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</si>
  <si>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</si>
  <si>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</si>
  <si>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</si>
  <si>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</si>
  <si>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</si>
  <si>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</si>
  <si>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</si>
  <si>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</si>
  <si>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</si>
  <si>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</si>
  <si>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</si>
  <si>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</si>
  <si>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</si>
  <si>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</si>
  <si>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</si>
  <si>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</si>
  <si>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</si>
  <si>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</si>
  <si>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</si>
  <si>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</si>
  <si>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</si>
  <si>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</si>
  <si>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</si>
  <si>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</si>
  <si>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</si>
  <si>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</si>
  <si>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</si>
  <si>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</si>
  <si>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</si>
  <si>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</si>
  <si>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</si>
  <si>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</si>
  <si>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</si>
  <si>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</si>
  <si>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</si>
  <si>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</si>
  <si>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</si>
  <si>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</si>
  <si>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</si>
  <si>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</si>
  <si>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</si>
  <si>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</si>
  <si>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</si>
  <si>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</si>
  <si>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</si>
  <si>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</si>
  <si>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</si>
  <si>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</si>
  <si>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</si>
  <si>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</si>
  <si>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</si>
  <si>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</si>
  <si>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</si>
  <si>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</si>
  <si>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</si>
  <si>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</si>
  <si>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</si>
  <si>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</si>
  <si>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</si>
  <si>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</si>
  <si>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</si>
  <si>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</si>
  <si>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</si>
  <si>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</si>
  <si>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</si>
  <si>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</si>
  <si>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</si>
  <si>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</si>
  <si>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</si>
  <si>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</si>
  <si>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</si>
  <si>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</si>
  <si>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</si>
  <si>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</si>
  <si>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</si>
  <si>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</si>
  <si>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</si>
  <si>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</si>
  <si>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</si>
  <si>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</si>
  <si>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</si>
  <si>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</si>
  <si>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</si>
  <si>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</si>
  <si>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</si>
  <si>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</si>
  <si>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</si>
  <si>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</si>
  <si>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</si>
  <si>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</si>
  <si>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</si>
  <si>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</si>
  <si>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</si>
  <si>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</si>
  <si>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</si>
  <si>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</si>
  <si>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</si>
  <si>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</si>
  <si>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</si>
  <si>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</si>
  <si>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</si>
  <si>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</si>
  <si>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</si>
  <si>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</si>
  <si>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</si>
  <si>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</si>
  <si>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</si>
  <si>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</si>
  <si>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</si>
  <si>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</si>
  <si>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</si>
  <si>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</si>
  <si>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</si>
  <si>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</si>
  <si>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</si>
  <si>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</si>
  <si>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</si>
  <si>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</si>
  <si>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</si>
  <si>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</si>
  <si>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</si>
  <si>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</si>
  <si>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</si>
  <si>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</si>
  <si>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</si>
  <si>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</si>
  <si>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</si>
  <si>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</si>
  <si>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</si>
  <si>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</si>
  <si>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</si>
  <si>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</si>
  <si>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</si>
  <si>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</si>
  <si>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</si>
  <si>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</si>
  <si>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</si>
  <si>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</si>
  <si>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</si>
  <si>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</si>
  <si>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</si>
  <si>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</si>
  <si>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</si>
  <si>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</si>
  <si>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</si>
  <si>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</si>
  <si>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</si>
  <si>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</si>
  <si>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</si>
  <si>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</si>
  <si>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</si>
  <si>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</si>
  <si>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</si>
  <si>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</si>
  <si>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</si>
  <si>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</si>
  <si>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</si>
  <si>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</si>
  <si>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</si>
  <si>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</si>
  <si>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</si>
  <si>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</si>
  <si>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</si>
  <si>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</si>
  <si>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</si>
  <si>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</si>
  <si>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</si>
  <si>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</si>
  <si>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</si>
  <si>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</si>
  <si>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</si>
  <si>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</si>
  <si>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</si>
  <si>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</si>
  <si>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</si>
  <si>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</si>
  <si>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</si>
  <si>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</si>
  <si>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</si>
  <si>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</si>
  <si>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</si>
  <si>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</si>
  <si>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</si>
  <si>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</si>
  <si>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</si>
  <si>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</si>
  <si>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</si>
  <si>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</si>
  <si>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</si>
  <si>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</si>
  <si>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</si>
  <si>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</si>
  <si>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</si>
  <si>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</si>
  <si>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</si>
  <si>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</si>
  <si>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</si>
  <si>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</si>
  <si>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</si>
  <si>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</si>
  <si>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</si>
  <si>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</si>
  <si>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</si>
  <si>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</si>
  <si>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</si>
  <si>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</si>
  <si>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</si>
  <si>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</si>
  <si>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</si>
  <si>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</si>
  <si>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</si>
  <si>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</si>
  <si>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</si>
  <si>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</si>
  <si>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</si>
  <si>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</si>
  <si>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</si>
  <si>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</si>
  <si>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</si>
  <si>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</si>
  <si>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</si>
  <si>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</si>
  <si>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</si>
  <si>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</si>
  <si>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</si>
  <si>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</si>
  <si>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</si>
  <si>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</si>
  <si>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</si>
  <si>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</si>
  <si>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</si>
  <si>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</si>
  <si>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</si>
  <si>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</si>
  <si>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</si>
  <si>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</si>
  <si>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</si>
  <si>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</si>
  <si>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</si>
  <si>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</si>
  <si>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</si>
  <si>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</si>
  <si>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</si>
  <si>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</si>
  <si>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</si>
  <si>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</si>
  <si>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</si>
  <si>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</si>
  <si>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</si>
  <si>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</si>
  <si>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</si>
  <si>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</si>
  <si>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</si>
  <si>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</si>
  <si>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</si>
  <si>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</si>
  <si>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</si>
  <si>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</si>
  <si>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</si>
  <si>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</si>
  <si>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</si>
  <si>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</si>
  <si>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</si>
  <si>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</si>
  <si>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</si>
  <si>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</si>
  <si>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</si>
  <si>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</si>
  <si>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</si>
  <si>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</si>
  <si>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</si>
  <si>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</si>
  <si>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</si>
  <si>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</si>
  <si>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</si>
  <si>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</si>
  <si>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</si>
  <si>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</si>
  <si>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</si>
  <si>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</si>
  <si>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</si>
  <si>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</si>
  <si>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</si>
  <si>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</si>
  <si>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</si>
  <si>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</si>
  <si>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</si>
  <si>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</si>
  <si>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</si>
  <si>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</si>
  <si>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</si>
  <si>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</si>
  <si>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</si>
  <si>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</si>
  <si>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</si>
  <si>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</si>
  <si>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</si>
  <si>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</si>
  <si>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</si>
  <si>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</si>
  <si>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</si>
  <si>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</si>
  <si>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</si>
  <si>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</si>
  <si>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</si>
  <si>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</si>
  <si>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</si>
  <si>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</si>
  <si>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</si>
  <si>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</si>
  <si>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</si>
  <si>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</si>
  <si>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</si>
  <si>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</si>
  <si>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</si>
  <si>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</si>
  <si>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</si>
  <si>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</si>
  <si>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</si>
  <si>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</si>
  <si>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</si>
  <si>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</si>
  <si>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</si>
  <si>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</si>
  <si>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</si>
  <si>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</si>
  <si>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</si>
  <si>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</si>
  <si>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</si>
  <si>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</si>
  <si>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</si>
  <si>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</si>
  <si>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</si>
  <si>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</si>
  <si>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</si>
  <si>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</si>
  <si>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</si>
  <si>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</si>
  <si>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</si>
  <si>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</si>
  <si>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</si>
  <si>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</si>
  <si>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</si>
  <si>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</si>
  <si>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</si>
  <si>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</si>
  <si>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</si>
  <si>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</si>
  <si>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</si>
  <si>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</si>
  <si>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</si>
  <si>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</si>
  <si>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</si>
  <si>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</si>
  <si>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</si>
  <si>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</si>
  <si>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</si>
  <si>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</si>
  <si>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</si>
  <si>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</si>
  <si>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</si>
  <si>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</si>
  <si>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</si>
  <si>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</si>
  <si>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</si>
  <si>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</si>
  <si>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</si>
  <si>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</si>
  <si>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</si>
  <si>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</si>
  <si>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</si>
  <si>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</si>
  <si>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</si>
  <si>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</si>
  <si>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</si>
  <si>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</si>
  <si>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</si>
  <si>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</si>
  <si>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</si>
  <si>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</si>
  <si>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</si>
  <si>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</si>
  <si>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</si>
  <si>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</si>
  <si>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</si>
  <si>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</si>
  <si>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</si>
  <si>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</si>
  <si>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</si>
  <si>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</si>
  <si>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</si>
  <si>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</si>
  <si>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</si>
  <si>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</si>
  <si>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</si>
  <si>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</si>
  <si>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</si>
  <si>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</si>
  <si>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</si>
  <si>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</si>
  <si>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</si>
  <si>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</si>
  <si>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</si>
  <si>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</si>
  <si>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</si>
  <si>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</si>
  <si>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</si>
  <si>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</si>
  <si>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</si>
  <si>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</si>
  <si>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</si>
  <si>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</si>
  <si>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</si>
  <si>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</si>
  <si>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</si>
  <si>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</si>
  <si>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</si>
  <si>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</si>
  <si>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</si>
  <si>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</si>
  <si>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</si>
  <si>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</si>
  <si>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</si>
  <si>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</si>
  <si>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</si>
  <si>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</si>
  <si>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</si>
  <si>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</si>
  <si>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</si>
  <si>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</si>
  <si>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</si>
  <si>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</si>
  <si>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</si>
  <si>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</si>
  <si>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</si>
  <si>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</si>
  <si>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</si>
  <si>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</si>
  <si>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</si>
  <si>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</si>
  <si>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</si>
  <si>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</si>
  <si>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</si>
  <si>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</si>
  <si>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</si>
  <si>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</si>
  <si>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</si>
  <si>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</si>
  <si>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</si>
  <si>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</si>
  <si>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</si>
  <si>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</si>
  <si>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</si>
  <si>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</si>
  <si>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</si>
  <si>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</si>
  <si>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</si>
  <si>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</si>
  <si>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</si>
  <si>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</si>
  <si>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</si>
  <si>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</si>
  <si>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</si>
  <si>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</si>
  <si>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</si>
  <si>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</si>
  <si>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</si>
  <si>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</si>
  <si>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</si>
  <si>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</si>
  <si>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</si>
  <si>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</si>
  <si>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</si>
  <si>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</si>
  <si>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</si>
  <si>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</si>
  <si>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</si>
  <si>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</si>
  <si>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</si>
  <si>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</si>
  <si>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</si>
  <si>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</si>
  <si>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</si>
  <si>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</si>
  <si>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</si>
  <si>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</si>
  <si>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</si>
  <si>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</si>
  <si>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</si>
  <si>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</si>
  <si>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</si>
  <si>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</si>
  <si>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</si>
  <si>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</si>
  <si>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</si>
  <si>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</si>
  <si>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</si>
  <si>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</si>
  <si>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</si>
  <si>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</si>
  <si>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</si>
  <si>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</si>
  <si>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</si>
  <si>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</si>
  <si>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</si>
  <si>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</si>
  <si>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</si>
  <si>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</si>
  <si>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</si>
  <si>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</si>
  <si>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</si>
  <si>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</si>
  <si>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</si>
  <si>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</si>
  <si>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</si>
  <si>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</si>
  <si>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</si>
  <si>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</si>
  <si>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</si>
  <si>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</si>
  <si>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</si>
  <si>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</si>
  <si>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</si>
  <si>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</si>
  <si>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</si>
  <si>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</si>
  <si>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</si>
  <si>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</si>
  <si>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</si>
  <si>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</si>
  <si>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</si>
  <si>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</si>
  <si>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</si>
  <si>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</si>
  <si>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</si>
  <si>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</si>
  <si>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</si>
  <si>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</si>
  <si>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</si>
  <si>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</si>
  <si>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</si>
  <si>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</si>
  <si>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</si>
  <si>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</si>
  <si>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</si>
  <si>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</si>
  <si>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</si>
  <si>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</si>
  <si>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</si>
  <si>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</si>
  <si>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</si>
  <si>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</si>
  <si>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</si>
  <si>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</si>
  <si>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</si>
  <si>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</si>
  <si>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</si>
  <si>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</si>
  <si>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</si>
  <si>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</si>
  <si>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</si>
  <si>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</si>
  <si>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</si>
  <si>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</si>
  <si>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</si>
  <si>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</si>
  <si>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</si>
  <si>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</si>
  <si>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</si>
  <si>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</si>
  <si>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</si>
  <si>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</si>
  <si>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</si>
  <si>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</si>
  <si>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</si>
  <si>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</si>
  <si>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</si>
  <si>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</si>
  <si>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</si>
  <si>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</si>
  <si>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</si>
  <si>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</si>
  <si>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</si>
  <si>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</si>
  <si>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</si>
  <si>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</si>
  <si>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</si>
  <si>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</si>
  <si>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</si>
  <si>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</si>
  <si>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</si>
  <si>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</si>
  <si>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</si>
  <si>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</si>
  <si>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</si>
  <si>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</si>
  <si>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</si>
  <si>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</si>
  <si>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</si>
  <si>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</si>
  <si>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</si>
  <si>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</si>
  <si>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</si>
  <si>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</si>
  <si>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</si>
  <si>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</si>
  <si>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</si>
  <si>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</si>
  <si>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</si>
  <si>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</si>
  <si>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</si>
  <si>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</si>
  <si>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</si>
  <si>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</si>
  <si>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</si>
  <si>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</si>
  <si>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</si>
  <si>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</si>
  <si>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</si>
  <si>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</si>
  <si>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</si>
  <si>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</si>
  <si>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</si>
  <si>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</si>
  <si>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</si>
  <si>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</si>
  <si>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</si>
  <si>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</si>
  <si>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</si>
  <si>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</si>
  <si>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</si>
  <si>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</si>
  <si>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</si>
  <si>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</si>
  <si>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</si>
  <si>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</si>
  <si>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</si>
  <si>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</si>
  <si>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</si>
  <si>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</si>
  <si>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</si>
  <si>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</si>
  <si>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</si>
  <si>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</si>
  <si>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</si>
  <si>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</si>
  <si>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</si>
  <si>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</si>
  <si>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</si>
  <si>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</si>
  <si>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</si>
  <si>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</si>
  <si>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</si>
  <si>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</si>
  <si>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</si>
  <si>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</si>
  <si>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</si>
  <si>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</si>
  <si>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</si>
  <si>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</si>
  <si>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</si>
  <si>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</si>
  <si>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</si>
  <si>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</si>
  <si>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</si>
  <si>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</si>
  <si>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</si>
  <si>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</si>
  <si>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</si>
  <si>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</si>
  <si>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</si>
  <si>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</si>
  <si>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</si>
  <si>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</si>
  <si>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</si>
  <si>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</si>
  <si>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</si>
  <si>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</si>
  <si>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</si>
  <si>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</si>
  <si>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</si>
  <si>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</si>
  <si>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</si>
  <si>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</si>
  <si>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</si>
  <si>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</si>
  <si>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</si>
  <si>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</si>
  <si>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</si>
  <si>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</si>
  <si>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</si>
  <si>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</si>
  <si>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</si>
  <si>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</si>
  <si>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</si>
  <si>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</si>
  <si>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</si>
  <si>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</si>
  <si>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</si>
  <si>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</si>
  <si>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</si>
  <si>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</si>
  <si>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</si>
  <si>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</si>
  <si>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</si>
  <si>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</si>
  <si>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</si>
  <si>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</si>
  <si>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</si>
  <si>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</si>
  <si>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</si>
  <si>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</si>
  <si>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</si>
  <si>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</si>
  <si>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</si>
  <si>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</si>
  <si>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</si>
  <si>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</si>
  <si>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</si>
  <si>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</si>
  <si>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</si>
  <si>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</si>
  <si>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</si>
  <si>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</si>
  <si>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</si>
  <si>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</si>
  <si>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</si>
  <si>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</si>
  <si>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</si>
  <si>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</si>
  <si>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</si>
  <si>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</si>
  <si>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</si>
  <si>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</si>
  <si>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</si>
  <si>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</si>
  <si>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</si>
  <si>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</si>
  <si>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</si>
  <si>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</si>
  <si>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</si>
  <si>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</si>
  <si>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</si>
  <si>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</si>
  <si>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</si>
  <si>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</si>
  <si>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</si>
  <si>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</si>
  <si>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</si>
  <si>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</si>
  <si>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</si>
  <si>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</si>
  <si>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</si>
  <si>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</si>
  <si>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</si>
  <si>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</si>
  <si>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</si>
  <si>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</si>
  <si>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</si>
  <si>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</si>
  <si>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</si>
  <si>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</si>
  <si>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</si>
  <si>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</si>
  <si>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</si>
  <si>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</si>
  <si>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</si>
  <si>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</si>
  <si>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</si>
  <si>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</si>
  <si>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</si>
  <si>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</si>
  <si>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</si>
  <si>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</si>
  <si>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</si>
  <si>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</si>
  <si>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</si>
  <si>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</si>
  <si>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</si>
  <si>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</si>
  <si>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</si>
  <si>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</si>
  <si>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</si>
  <si>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</si>
  <si>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</si>
  <si>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</si>
  <si>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</si>
  <si>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</si>
  <si>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</si>
  <si>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</si>
  <si>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</si>
  <si>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</si>
  <si>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</si>
  <si>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</si>
  <si>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</si>
  <si>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</si>
  <si>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</si>
  <si>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</si>
  <si>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</si>
  <si>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</si>
  <si>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</si>
  <si>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</si>
  <si>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</si>
  <si>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</si>
  <si>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</si>
  <si>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</si>
  <si>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</si>
  <si>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</si>
  <si>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</si>
  <si>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</si>
  <si>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</si>
  <si>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</si>
  <si>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</si>
  <si>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</si>
  <si>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</si>
  <si>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</si>
  <si>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</si>
  <si>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</si>
  <si>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</si>
  <si>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</si>
  <si>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</si>
  <si>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</si>
  <si>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</si>
  <si>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</si>
  <si>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</si>
  <si>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</si>
  <si>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</si>
  <si>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</si>
  <si>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</si>
  <si>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</si>
  <si>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</si>
  <si>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</si>
  <si>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</si>
  <si>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</si>
  <si>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</si>
  <si>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</si>
  <si>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</si>
  <si>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</si>
  <si>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</si>
  <si>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</si>
  <si>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</si>
  <si>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</si>
  <si>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</si>
  <si>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</si>
  <si>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</si>
  <si>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</si>
  <si>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</si>
  <si>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</si>
  <si>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</si>
  <si>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</si>
  <si>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</si>
  <si>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</si>
  <si>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</si>
  <si>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</si>
  <si>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</si>
  <si>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</si>
  <si>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</si>
  <si>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</si>
  <si>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</si>
  <si>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</si>
  <si>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</si>
  <si>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</si>
  <si>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</si>
  <si>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</si>
  <si>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</si>
  <si>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</si>
  <si>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</si>
  <si>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</si>
  <si>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</si>
  <si>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</si>
  <si>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</si>
  <si>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</si>
  <si>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</si>
  <si>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</si>
  <si>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</si>
  <si>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</si>
  <si>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</si>
  <si>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</si>
  <si>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</si>
  <si>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</si>
  <si>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</si>
  <si>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</si>
  <si>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</si>
  <si>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</si>
  <si>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</si>
  <si>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</si>
  <si>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</si>
  <si>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</si>
  <si>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</si>
  <si>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</si>
  <si>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</si>
  <si>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</si>
  <si>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</si>
  <si>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</si>
  <si>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</si>
  <si>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</si>
  <si>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</si>
  <si>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</si>
  <si>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</si>
  <si>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</si>
  <si>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</si>
  <si>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</si>
  <si>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</si>
  <si>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</si>
  <si>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</si>
  <si>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</si>
  <si>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</si>
  <si>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</si>
  <si>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</si>
  <si>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</si>
  <si>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</si>
  <si>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</si>
  <si>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</si>
  <si>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</si>
  <si>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</si>
  <si>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</si>
  <si>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</si>
  <si>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</si>
  <si>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</si>
  <si>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</si>
  <si>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</si>
  <si>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</si>
  <si>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</si>
  <si>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</si>
  <si>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</si>
  <si>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</si>
  <si>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</si>
  <si>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</si>
  <si>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</si>
  <si>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</si>
  <si>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</si>
  <si>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</si>
  <si>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</si>
  <si>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</si>
  <si>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</si>
  <si>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</si>
  <si>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</si>
  <si>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</si>
  <si>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</si>
  <si>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</si>
  <si>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</si>
  <si>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</si>
  <si>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</si>
  <si>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</si>
  <si>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</si>
  <si>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</si>
  <si>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</si>
  <si>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</si>
  <si>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</si>
  <si>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</si>
  <si>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</si>
  <si>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</si>
  <si>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</si>
  <si>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</si>
  <si>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</si>
  <si>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</si>
  <si>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</si>
  <si>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</si>
  <si>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</si>
  <si>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</si>
  <si>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</si>
  <si>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</si>
  <si>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</si>
  <si>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</si>
  <si>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</si>
  <si>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</si>
  <si>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</si>
  <si>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</si>
  <si>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</si>
  <si>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</si>
  <si>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</si>
  <si>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</si>
  <si>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</si>
  <si>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</si>
  <si>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</si>
  <si>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</si>
  <si>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</si>
  <si>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</si>
  <si>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</si>
  <si>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</si>
  <si>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</si>
  <si>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</si>
  <si>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</si>
  <si>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</si>
  <si>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</si>
  <si>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</si>
  <si>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</si>
  <si>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</si>
  <si>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</si>
  <si>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</si>
  <si>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</si>
  <si>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</si>
  <si>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</si>
  <si>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</si>
  <si>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</si>
  <si>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</si>
  <si>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</si>
  <si>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</si>
  <si>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</si>
  <si>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</si>
  <si>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</si>
  <si>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</si>
  <si>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</si>
  <si>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</si>
  <si>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</si>
  <si>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</si>
  <si>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</si>
  <si>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</si>
  <si>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</si>
  <si>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</si>
  <si>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</si>
  <si>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</si>
  <si>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</si>
  <si>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</si>
  <si>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</si>
  <si>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</si>
  <si>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</si>
  <si>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</si>
  <si>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</si>
  <si>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</si>
  <si>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</si>
  <si>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</si>
  <si>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</si>
  <si>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</si>
  <si>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</si>
  <si>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</si>
  <si>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</si>
  <si>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</si>
  <si>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</si>
  <si>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</si>
  <si>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</si>
  <si>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</si>
  <si>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</si>
  <si>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</si>
  <si>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</si>
  <si>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</si>
  <si>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</si>
  <si>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</si>
  <si>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</si>
  <si>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</si>
  <si>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</si>
  <si>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</si>
  <si>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</si>
  <si>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</si>
  <si>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</si>
  <si>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</si>
  <si>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</si>
  <si>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</si>
  <si>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</si>
  <si>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</si>
  <si>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</si>
  <si>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</si>
  <si>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</si>
  <si>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</si>
  <si>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</si>
  <si>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</si>
  <si>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</si>
  <si>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</si>
  <si>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</si>
  <si>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</si>
  <si>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</si>
  <si>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</si>
  <si>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</si>
  <si>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</si>
  <si>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</si>
  <si>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</si>
  <si>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</si>
  <si>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</si>
  <si>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</si>
  <si>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</si>
  <si>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</si>
  <si>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</si>
  <si>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</si>
  <si>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</si>
  <si>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</si>
  <si>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</si>
  <si>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</si>
  <si>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</si>
  <si>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</si>
  <si>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</si>
  <si>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</si>
  <si>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</si>
  <si>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</si>
  <si>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</si>
  <si>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</si>
  <si>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</si>
  <si>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</si>
  <si>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</si>
  <si>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</si>
  <si>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</si>
  <si>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</si>
  <si>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</si>
  <si>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</si>
  <si>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</si>
  <si>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</si>
  <si>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</si>
  <si>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</si>
  <si>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</si>
  <si>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</si>
  <si>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</si>
  <si>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</si>
  <si>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</si>
  <si>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</si>
  <si>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</si>
  <si>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</si>
  <si>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</si>
  <si>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</si>
  <si>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</si>
  <si>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</si>
  <si>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</si>
  <si>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</si>
  <si>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</si>
  <si>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</si>
  <si>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</si>
  <si>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</si>
  <si>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</si>
  <si>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</si>
  <si>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</si>
  <si>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</si>
  <si>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</si>
  <si>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</si>
  <si>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</si>
  <si>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</si>
  <si>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</si>
  <si>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</si>
  <si>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</si>
  <si>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</si>
  <si>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</si>
  <si>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</si>
  <si>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</si>
  <si>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</si>
  <si>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</si>
  <si>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</si>
  <si>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</si>
  <si>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</si>
  <si>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</si>
  <si>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</si>
  <si>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</si>
  <si>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</si>
  <si>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</si>
  <si>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</si>
  <si>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</si>
  <si>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</si>
  <si>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</si>
  <si>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</si>
  <si>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</si>
  <si>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</si>
  <si>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</si>
  <si>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</si>
  <si>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</si>
  <si>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</si>
  <si>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</si>
  <si>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</si>
  <si>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</si>
  <si>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</si>
  <si>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</si>
  <si>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</si>
  <si>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</si>
  <si>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</si>
  <si>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</si>
  <si>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</si>
  <si>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</si>
  <si>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</si>
  <si>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</si>
  <si>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</si>
  <si>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</si>
  <si>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</si>
  <si>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</si>
  <si>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</si>
  <si>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</si>
  <si>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</si>
  <si>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</si>
  <si>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</si>
  <si>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</si>
  <si>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</si>
  <si>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</si>
  <si>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</si>
  <si>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</si>
  <si>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</si>
  <si>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</si>
  <si>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</si>
  <si>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</si>
  <si>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</si>
  <si>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</si>
  <si>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</si>
  <si>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</si>
  <si>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</si>
  <si>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</si>
  <si>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</si>
  <si>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</si>
  <si>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</si>
  <si>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</si>
  <si>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</si>
  <si>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</si>
  <si>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</si>
  <si>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</si>
  <si>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</si>
  <si>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</si>
  <si>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</si>
  <si>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</si>
  <si>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</si>
  <si>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</si>
  <si>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</si>
  <si>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</si>
  <si>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</si>
  <si>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</si>
  <si>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</si>
  <si>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</si>
  <si>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</si>
  <si>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</si>
  <si>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</si>
  <si>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</si>
  <si>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</si>
  <si>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</si>
  <si>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</si>
  <si>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</si>
  <si>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</si>
  <si>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</si>
  <si>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</si>
  <si>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</si>
  <si>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</si>
  <si>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</si>
  <si>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</si>
  <si>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</si>
  <si>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</si>
  <si>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</si>
  <si>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</si>
  <si>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</si>
  <si>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</si>
  <si>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</si>
  <si>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</si>
  <si>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</si>
  <si>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</si>
  <si>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</si>
  <si>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</si>
  <si>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</si>
  <si>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</si>
  <si>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</si>
  <si>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</si>
  <si>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</si>
  <si>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</si>
  <si>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</si>
  <si>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</si>
  <si>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</si>
  <si>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</si>
  <si>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</si>
  <si>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</si>
  <si>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</si>
  <si>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</si>
  <si>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</si>
  <si>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</si>
  <si>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</si>
  <si>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</si>
  <si>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</si>
  <si>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</si>
  <si>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</si>
  <si>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</si>
  <si>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</si>
  <si>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</si>
  <si>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</si>
  <si>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</si>
  <si>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</si>
  <si>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</si>
  <si>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</si>
  <si>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</si>
  <si>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</si>
  <si>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</si>
  <si>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</si>
  <si>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</si>
  <si>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</si>
  <si>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</si>
  <si>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</si>
  <si>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</si>
  <si>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</si>
  <si>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</si>
  <si>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</si>
  <si>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</si>
  <si>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</si>
  <si>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</si>
  <si>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</si>
  <si>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</si>
  <si>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</si>
  <si>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</si>
  <si>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</si>
  <si>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</si>
  <si>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</si>
  <si>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</si>
  <si>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</si>
  <si>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</si>
  <si>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</si>
  <si>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</si>
  <si>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</si>
  <si>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</si>
  <si>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</si>
  <si>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</si>
  <si>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</si>
  <si>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</si>
  <si>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</si>
  <si>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</si>
  <si>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</si>
  <si>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</si>
  <si>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</si>
  <si>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</si>
  <si>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</si>
  <si>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</si>
  <si>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</si>
  <si>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</si>
  <si>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</si>
  <si>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</si>
  <si>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</si>
  <si>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</si>
  <si>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</si>
  <si>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</si>
  <si>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</si>
  <si>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</si>
  <si>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</si>
  <si>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</si>
  <si>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</si>
  <si>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</si>
  <si>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</si>
  <si>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</si>
  <si>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</si>
  <si>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</si>
  <si>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</si>
  <si>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</si>
  <si>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</si>
  <si>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</si>
  <si>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</si>
  <si>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</si>
  <si>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</si>
  <si>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</si>
  <si>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</si>
  <si>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</si>
  <si>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</si>
  <si>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</si>
  <si>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</si>
  <si>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</si>
  <si>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</si>
  <si>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</si>
  <si>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</si>
  <si>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</si>
  <si>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</si>
  <si>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</si>
  <si>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</si>
  <si>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</si>
  <si>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</si>
  <si>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</si>
  <si>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</si>
  <si>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</si>
  <si>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</si>
  <si>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</si>
  <si>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</si>
  <si>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</si>
  <si>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</si>
  <si>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</si>
  <si>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</si>
  <si>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</si>
  <si>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</si>
  <si>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</si>
  <si>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</si>
  <si>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</si>
  <si>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</si>
  <si>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</si>
  <si>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</si>
  <si>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</si>
  <si>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</si>
  <si>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</si>
  <si>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</si>
  <si>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</si>
  <si>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</si>
  <si>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</si>
  <si>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</si>
  <si>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</si>
  <si>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</si>
  <si>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</si>
  <si>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</si>
  <si>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</si>
  <si>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</si>
  <si>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</si>
  <si>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</si>
  <si>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</si>
  <si>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</si>
  <si>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</si>
  <si>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</si>
  <si>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</si>
  <si>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</si>
  <si>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</si>
  <si>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</si>
  <si>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</si>
  <si>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</si>
  <si>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</si>
  <si>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</si>
  <si>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</si>
  <si>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</si>
  <si>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</si>
  <si>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</si>
  <si>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</si>
  <si>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</si>
  <si>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</si>
  <si>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</si>
  <si>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</si>
  <si>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</si>
  <si>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</si>
  <si>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</si>
  <si>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</si>
  <si>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</si>
  <si>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</si>
  <si>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</si>
  <si>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</si>
  <si>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</si>
  <si>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</si>
  <si>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</si>
  <si>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</si>
  <si>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</si>
  <si>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</si>
  <si>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</si>
  <si>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</si>
  <si>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</si>
  <si>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</si>
  <si>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</si>
  <si>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</si>
  <si>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</si>
  <si>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</si>
  <si>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</si>
  <si>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</si>
  <si>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</si>
  <si>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</si>
  <si>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</si>
  <si>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</si>
  <si>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</si>
  <si>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</si>
  <si>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</si>
  <si>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</si>
  <si>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</si>
  <si>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</si>
  <si>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</si>
  <si>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</si>
  <si>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</si>
  <si>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</si>
  <si>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</si>
  <si>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</si>
  <si>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</si>
  <si>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</si>
  <si>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</si>
  <si>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</si>
  <si>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</si>
  <si>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</si>
  <si>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</si>
  <si>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</si>
  <si>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</si>
  <si>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</si>
  <si>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</si>
  <si>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</si>
  <si>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</si>
  <si>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</si>
  <si>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</si>
  <si>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</si>
  <si>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</si>
  <si>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</si>
  <si>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</si>
  <si>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</si>
  <si>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</si>
  <si>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</si>
  <si>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</si>
  <si>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</si>
  <si>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</si>
  <si>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</si>
  <si>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</si>
  <si>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</si>
  <si>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</si>
  <si>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</si>
  <si>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</si>
  <si>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</si>
  <si>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</si>
  <si>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</si>
  <si>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</si>
  <si>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</si>
  <si>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</si>
  <si>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</si>
  <si>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</si>
  <si>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</si>
  <si>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</si>
  <si>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</si>
  <si>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</si>
  <si>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</si>
  <si>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</si>
  <si>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</si>
  <si>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</si>
  <si>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</si>
  <si>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</si>
  <si>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</si>
  <si>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</si>
  <si>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</si>
  <si>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</si>
  <si>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</si>
  <si>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</si>
  <si>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</si>
  <si>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</si>
  <si>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</si>
  <si>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</si>
  <si>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</si>
  <si>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</si>
  <si>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</si>
  <si>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</si>
  <si>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</si>
  <si>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</si>
  <si>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</si>
  <si>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</si>
  <si>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</si>
  <si>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</si>
  <si>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</si>
  <si>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</si>
  <si>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</si>
  <si>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</si>
  <si>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</si>
  <si>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</si>
  <si>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</si>
  <si>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</si>
  <si>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</si>
  <si>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</si>
  <si>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</si>
  <si>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</si>
  <si>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</si>
  <si>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</si>
  <si>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</si>
  <si>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</si>
  <si>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</si>
  <si>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</si>
  <si>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</si>
  <si>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</si>
  <si>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</si>
  <si>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</si>
  <si>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</si>
  <si>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</si>
  <si>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</si>
  <si>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</si>
  <si>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</si>
  <si>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</si>
  <si>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</si>
  <si>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</si>
  <si>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</si>
  <si>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</si>
  <si>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</si>
  <si>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</si>
  <si>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</si>
  <si>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</si>
  <si>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</si>
  <si>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</si>
  <si>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</si>
  <si>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</si>
  <si>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</si>
  <si>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</si>
  <si>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</si>
  <si>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</si>
  <si>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</si>
  <si>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</si>
  <si>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</si>
  <si>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</si>
  <si>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</si>
  <si>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</si>
  <si>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</si>
  <si>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</si>
  <si>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</si>
  <si>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</si>
  <si>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</si>
  <si>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</si>
  <si>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</si>
  <si>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</si>
  <si>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</si>
  <si>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</si>
  <si>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</si>
  <si>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</si>
  <si>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</si>
  <si>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</si>
  <si>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</si>
  <si>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</si>
  <si>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</si>
  <si>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</si>
  <si>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</si>
  <si>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</si>
  <si>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</si>
  <si>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</si>
  <si>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</si>
  <si>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</si>
  <si>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</si>
  <si>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</si>
  <si>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</si>
  <si>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</si>
  <si>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</si>
  <si>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</si>
  <si>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</si>
  <si>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</si>
  <si>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</si>
  <si>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</si>
  <si>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</si>
  <si>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</si>
  <si>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</si>
  <si>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</si>
  <si>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</si>
  <si>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</si>
  <si>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</si>
  <si>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</si>
  <si>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</si>
  <si>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</si>
  <si>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</si>
  <si>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</si>
  <si>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</si>
  <si>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</si>
  <si>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</si>
  <si>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</si>
  <si>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</si>
  <si>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</si>
  <si>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</si>
  <si>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</si>
  <si>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</si>
  <si>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</si>
  <si>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</si>
  <si>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</si>
  <si>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</si>
  <si>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</si>
  <si>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</si>
  <si>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</si>
  <si>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</si>
  <si>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</si>
  <si>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</si>
  <si>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</si>
  <si>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</si>
  <si>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</si>
  <si>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</si>
  <si>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</si>
  <si>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</si>
  <si>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</si>
  <si>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</si>
  <si>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</si>
  <si>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</si>
  <si>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</si>
  <si>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</si>
  <si>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</si>
  <si>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</si>
  <si>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</si>
  <si>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</si>
  <si>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</si>
  <si>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</si>
  <si>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</si>
  <si>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</si>
  <si>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</si>
  <si>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</si>
  <si>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</si>
  <si>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</si>
  <si>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</si>
  <si>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</si>
  <si>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</si>
  <si>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</si>
  <si>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</si>
  <si>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</si>
  <si>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</si>
  <si>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</si>
  <si>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</si>
  <si>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</si>
  <si>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</si>
  <si>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</si>
  <si>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</si>
  <si>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</si>
  <si>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</si>
  <si>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</si>
  <si>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</si>
  <si>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</si>
  <si>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</si>
  <si>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</si>
  <si>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</si>
  <si>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</si>
  <si>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</si>
  <si>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</si>
  <si>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</si>
  <si>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</si>
  <si>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</si>
  <si>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</si>
  <si>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</si>
  <si>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</si>
  <si>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</si>
  <si>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</si>
  <si>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</si>
  <si>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</si>
  <si>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</si>
  <si>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</si>
  <si>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</si>
  <si>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</si>
  <si>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</si>
  <si>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</si>
  <si>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</si>
  <si>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</si>
  <si>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</si>
  <si>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</si>
  <si>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</si>
  <si>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</si>
  <si>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</si>
  <si>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</si>
  <si>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</si>
  <si>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</si>
  <si>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</si>
  <si>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</si>
  <si>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</si>
  <si>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</si>
  <si>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</si>
  <si>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</si>
  <si>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</si>
  <si>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</si>
  <si>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</si>
  <si>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</si>
  <si>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</si>
  <si>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</si>
  <si>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</si>
  <si>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</si>
  <si>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</si>
  <si>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</si>
  <si>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</si>
  <si>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</si>
  <si>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</si>
  <si>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</si>
  <si>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</si>
  <si>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</si>
  <si>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</si>
  <si>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</si>
  <si>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</si>
  <si>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</si>
  <si>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</si>
  <si>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</si>
  <si>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</si>
  <si>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</si>
  <si>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</si>
  <si>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</si>
  <si>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</si>
  <si>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</si>
  <si>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</si>
  <si>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</si>
  <si>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</si>
  <si>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</si>
  <si>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</si>
  <si>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</si>
  <si>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</si>
  <si>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</si>
  <si>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</si>
  <si>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</si>
  <si>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</si>
  <si>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</si>
  <si>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</si>
  <si>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</si>
  <si>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</si>
  <si>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</si>
  <si>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</si>
  <si>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</si>
  <si>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</si>
  <si>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</si>
  <si>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</si>
  <si>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</si>
  <si>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</si>
  <si>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</si>
  <si>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</si>
  <si>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</si>
  <si>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</si>
  <si>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</si>
  <si>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</si>
  <si>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</si>
  <si>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</si>
  <si>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</si>
  <si>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</si>
  <si>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</si>
  <si>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</si>
  <si>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</si>
  <si>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</si>
  <si>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</si>
  <si>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</si>
  <si>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</si>
  <si>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</si>
  <si>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</si>
  <si>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</si>
  <si>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</si>
  <si>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</si>
  <si>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</si>
  <si>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</si>
  <si>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</si>
  <si>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</si>
  <si>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</si>
  <si>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</si>
  <si>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</si>
  <si>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</si>
  <si>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</si>
  <si>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</si>
  <si>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</si>
  <si>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</si>
  <si>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</si>
  <si>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</si>
  <si>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</si>
  <si>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</si>
  <si>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</si>
  <si>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</si>
  <si>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</si>
  <si>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</si>
  <si>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</si>
  <si>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</si>
  <si>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</si>
  <si>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</si>
  <si>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</si>
  <si>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</si>
  <si>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</si>
  <si>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</si>
  <si>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</si>
  <si>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</si>
  <si>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</si>
  <si>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</si>
  <si>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</si>
  <si>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</si>
  <si>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</si>
  <si>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</si>
  <si>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</si>
  <si>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</si>
  <si>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</si>
  <si>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</si>
  <si>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</si>
  <si>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</si>
  <si>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</si>
  <si>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</si>
  <si>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</si>
  <si>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</si>
  <si>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</si>
  <si>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</si>
  <si>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</si>
  <si>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</si>
  <si>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</si>
  <si>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</si>
  <si>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</si>
  <si>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</si>
  <si>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</si>
  <si>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</si>
  <si>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</si>
  <si>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</si>
  <si>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</si>
  <si>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</si>
  <si>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</si>
  <si>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</si>
  <si>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</si>
  <si>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</si>
  <si>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</si>
  <si>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</si>
  <si>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</si>
  <si>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</si>
  <si>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</si>
  <si>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</si>
  <si>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</si>
  <si>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</si>
  <si>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</si>
  <si>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</si>
  <si>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</si>
  <si>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</si>
  <si>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</si>
  <si>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</si>
  <si>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</si>
  <si>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</si>
  <si>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</si>
  <si>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</si>
  <si>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</si>
  <si>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</si>
  <si>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</si>
  <si>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</si>
  <si>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</si>
  <si>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</si>
  <si>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</si>
  <si>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</si>
  <si>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</si>
  <si>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</si>
  <si>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</si>
  <si>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</si>
  <si>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</si>
  <si>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</si>
  <si>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</si>
  <si>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</si>
  <si>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</si>
  <si>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</si>
  <si>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</si>
  <si>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</si>
  <si>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</si>
  <si>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</si>
  <si>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</si>
  <si>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</si>
  <si>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</si>
  <si>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</si>
  <si>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</si>
  <si>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</si>
  <si>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</si>
  <si>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</si>
  <si>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</si>
  <si>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</si>
  <si>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</si>
  <si>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</si>
  <si>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</si>
  <si>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</si>
  <si>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</si>
  <si>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</si>
  <si>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</si>
  <si>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</si>
  <si>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</si>
  <si>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</si>
  <si>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</si>
  <si>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</si>
  <si>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</si>
  <si>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</si>
  <si>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</si>
  <si>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</si>
  <si>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</si>
  <si>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</si>
  <si>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</si>
  <si>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</si>
  <si>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</si>
  <si>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</si>
  <si>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</si>
  <si>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</si>
  <si>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</si>
  <si>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</si>
  <si>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</si>
  <si>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</si>
  <si>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</si>
  <si>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</si>
  <si>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</si>
  <si>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</si>
  <si>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</si>
  <si>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</si>
  <si>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</si>
  <si>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</si>
  <si>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</si>
  <si>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</si>
  <si>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</si>
  <si>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</si>
  <si>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</si>
  <si>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</si>
  <si>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</si>
  <si>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</si>
  <si>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</si>
  <si>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</si>
  <si>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</si>
  <si>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</si>
  <si>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</si>
  <si>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</si>
  <si>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</si>
  <si>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</si>
  <si>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</si>
  <si>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</si>
  <si>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</si>
  <si>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</si>
  <si>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</si>
  <si>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</si>
  <si>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</si>
  <si>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</si>
  <si>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</si>
  <si>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</si>
  <si>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</si>
  <si>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</si>
  <si>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</si>
  <si>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</si>
  <si>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</si>
  <si>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</si>
  <si>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</si>
  <si>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</si>
  <si>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</si>
  <si>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</si>
  <si>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</si>
  <si>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</si>
  <si>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</si>
  <si>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</si>
  <si>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</si>
  <si>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</si>
  <si>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</si>
  <si>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</si>
  <si>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</si>
  <si>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</si>
  <si>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</si>
  <si>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</si>
  <si>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</si>
  <si>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</si>
  <si>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</si>
  <si>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</si>
  <si>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</si>
  <si>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</si>
  <si>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</si>
  <si>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</si>
  <si>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</si>
  <si>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</si>
  <si>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</si>
  <si>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</si>
  <si>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</si>
  <si>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</si>
  <si>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</si>
  <si>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</si>
  <si>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</si>
  <si>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</si>
  <si>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</si>
  <si>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</si>
  <si>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</si>
  <si>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</si>
  <si>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</si>
  <si>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</si>
  <si>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</si>
  <si>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</si>
  <si>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</si>
  <si>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</si>
  <si>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</si>
  <si>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</si>
  <si>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</si>
  <si>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</si>
  <si>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</si>
  <si>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</si>
  <si>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</si>
  <si>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</si>
  <si>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</si>
  <si>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</si>
  <si>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</si>
  <si>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</si>
  <si>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</si>
  <si>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</si>
  <si>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</si>
  <si>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</si>
  <si>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</si>
  <si>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</si>
  <si>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</si>
  <si>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</si>
  <si>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</si>
  <si>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</si>
  <si>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</si>
  <si>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</si>
  <si>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</si>
  <si>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</si>
  <si>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</si>
  <si>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</si>
  <si>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</si>
  <si>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</si>
  <si>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</si>
  <si>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</si>
  <si>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</si>
  <si>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</si>
  <si>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</si>
  <si>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</si>
  <si>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</si>
  <si>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</si>
  <si>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</si>
  <si>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</si>
  <si>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</si>
  <si>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</si>
  <si>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</si>
  <si>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</si>
  <si>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</si>
  <si>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</si>
  <si>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</si>
  <si>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</si>
  <si>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</si>
  <si>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</si>
  <si>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</si>
  <si>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</si>
  <si>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</si>
  <si>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</si>
  <si>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</si>
  <si>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</si>
  <si>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</si>
  <si>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</si>
  <si>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</si>
  <si>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</si>
  <si>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</si>
  <si>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</si>
  <si>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</si>
  <si>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</si>
  <si>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</si>
  <si>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</si>
  <si>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</si>
  <si>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</si>
  <si>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</si>
  <si>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</si>
  <si>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</si>
  <si>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</si>
  <si>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</si>
  <si>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</si>
  <si>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</si>
  <si>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</si>
  <si>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</si>
  <si>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</si>
  <si>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</si>
  <si>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</si>
  <si>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</si>
  <si>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</si>
  <si>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</si>
  <si>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</si>
  <si>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</si>
  <si>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</si>
  <si>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</si>
  <si>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</si>
  <si>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</si>
  <si>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</si>
  <si>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</si>
  <si>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</si>
  <si>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</si>
  <si>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</si>
  <si>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</si>
  <si>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</si>
  <si>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</si>
  <si>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</si>
  <si>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</si>
  <si>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</si>
  <si>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</si>
  <si>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</si>
  <si>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</si>
  <si>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</si>
  <si>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</si>
  <si>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</si>
  <si>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</si>
  <si>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</si>
  <si>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</si>
  <si>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</si>
  <si>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</si>
  <si>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</si>
  <si>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</si>
  <si>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</si>
  <si>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</si>
  <si>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</si>
  <si>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</si>
  <si>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</si>
  <si>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</si>
  <si>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</si>
  <si>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</si>
  <si>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</si>
  <si>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</si>
  <si>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</si>
  <si>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</si>
  <si>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</si>
  <si>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</si>
  <si>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</si>
  <si>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</si>
  <si>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</si>
  <si>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</si>
  <si>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</si>
  <si>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</si>
  <si>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</si>
  <si>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</si>
  <si>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</si>
  <si>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</si>
  <si>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</si>
  <si>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</si>
  <si>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PCM-20251103-00000966</t>
  </si>
  <si>
    <t>EM team need 60  mins</t>
  </si>
  <si>
    <t xml:space="preserve">still wait open PCM </t>
  </si>
  <si>
    <t>EM team need 60 mins</t>
  </si>
  <si>
    <t>EM team need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</si>
  <si>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</si>
  <si>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</si>
  <si>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</si>
  <si>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</si>
  <si>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</si>
  <si>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</si>
  <si>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</si>
  <si>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</si>
  <si>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</si>
  <si>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</si>
  <si>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</si>
  <si>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</si>
  <si>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</si>
  <si>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</si>
  <si>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</si>
  <si>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</si>
  <si>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</si>
  <si>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</si>
  <si>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</si>
  <si>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</si>
  <si>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</si>
  <si>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</si>
  <si>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</si>
  <si>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</si>
  <si>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</si>
  <si>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</si>
  <si>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</si>
  <si>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</si>
  <si>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</si>
  <si>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</si>
  <si>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</si>
  <si>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</si>
  <si>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</si>
  <si>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</si>
  <si>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</si>
  <si>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</si>
  <si>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</si>
  <si>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</si>
  <si>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</si>
  <si>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</si>
  <si>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</si>
  <si>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</si>
  <si>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</si>
  <si>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</si>
  <si>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</si>
  <si>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</si>
  <si>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</si>
  <si>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</si>
  <si>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</si>
  <si>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</si>
  <si>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</si>
  <si>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</si>
  <si>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</si>
  <si>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</si>
  <si>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</si>
  <si>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</si>
  <si>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</si>
  <si>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</si>
  <si>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</si>
  <si>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</si>
  <si>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</si>
  <si>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</si>
  <si>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</si>
  <si>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</si>
  <si>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</si>
  <si>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</si>
  <si>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</si>
  <si>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</si>
  <si>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</si>
  <si>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</si>
  <si>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</si>
  <si>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</si>
  <si>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</si>
  <si>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</si>
  <si>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</si>
  <si>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</si>
  <si>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</si>
  <si>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</si>
  <si>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</si>
  <si>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</si>
  <si>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</si>
  <si>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</si>
  <si>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</si>
  <si>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</si>
  <si>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</si>
  <si>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</si>
  <si>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PCM-20251103-00001251</t>
  </si>
  <si>
    <t>ETA 60 min</t>
  </si>
  <si>
    <t>PCM-20251103-00001060</t>
  </si>
  <si>
    <t>access issue site located inside military base</t>
  </si>
  <si>
    <t>PCM-20251103-00001183</t>
  </si>
  <si>
    <t xml:space="preserve">EM team on the way ETA 15 mins </t>
  </si>
  <si>
    <t xml:space="preserve"> PCM-20250215-00000830 </t>
  </si>
  <si>
    <t>LTE site still down and  site located in aramco area access issue need special permission</t>
  </si>
  <si>
    <t>PCM-20251103-00000893</t>
  </si>
  <si>
    <t>Sceco cut of at area and team save Hub site USMD0698</t>
  </si>
  <si>
    <t>PCM-20251103-00001214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</si>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</sst>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301.69048020832997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4.878356478002388E-3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0.10770243055594619</v>
      </c>
      <c r="H4" s="135">
        <v>45964.526342592595</v>
      </c>
      <c r="I4" s="133" t="str">
        <f>IFERROR(VLOOKUP(D4,DB!A:F,6,0),"")</f>
        <v>SCECO</v>
      </c>
      <c r="J4" s="133" t="str">
        <f>IFERROR(VLOOKUP(D4,DB!A:G,7,0),"")</f>
        <v>Dead</v>
      </c>
      <c r="K4" s="137" t="s">
        <v>39027</v>
      </c>
      <c r="L4" s="138" t="str">
        <f>IFERROR(VLOOKUP(D4,DB!A:I,9,0),"")</f>
        <v>Latis</v>
      </c>
    </row>
    <row r="5" spans="1:15" ht="15" customHeight="1">
      <c r="A5" s="132" t="s">
        <v>39028</v>
      </c>
      <c r="B5" s="133" t="str">
        <f>IFERROR(VLOOKUP(D5,DB!A:K,11,0),"")</f>
        <v>R1</v>
      </c>
      <c r="C5" s="133">
        <v>5</v>
      </c>
      <c r="D5" s="133" t="s">
        <v>19374</v>
      </c>
      <c r="E5" s="134"/>
      <c r="F5" s="135">
        <v>45964.633333333331</v>
      </c>
      <c r="G5" s="136">
        <f ca="1">IFERROR(NOW()-F5,"")</f>
        <v>5.5728009247104637E-3</v>
      </c>
      <c r="H5" s="135">
        <v>45964.633333333331</v>
      </c>
      <c r="I5" s="133" t="str">
        <f>IFERROR(VLOOKUP(D5,DB!A:F,6,0),"")</f>
        <v>SCECO</v>
      </c>
      <c r="J5" s="133" t="str">
        <f>IFERROR(VLOOKUP(D5,DB!A:G,7,0),"")</f>
        <v>Vandalized</v>
      </c>
      <c r="K5" s="137" t="s">
        <v>39029</v>
      </c>
      <c r="L5" s="138" t="str">
        <f>IFERROR(VLOOKUP(D5,DB!A:I,9,0),"")</f>
        <v>Latis</v>
      </c>
    </row>
    <row r="6" spans="1:15" ht="15" customHeight="1">
      <c r="A6" s="132"/>
      <c r="B6" s="133" t="str">
        <f>IFERROR(VLOOKUP(D6,DB!A:K,11,0),"")</f>
        <v>R1</v>
      </c>
      <c r="C6" s="133"/>
      <c r="D6" s="133" t="s">
        <v>18349</v>
      </c>
      <c r="E6" s="134"/>
      <c r="F6" s="135"/>
      <c r="G6" s="136">
        <f ca="1">IFERROR(NOW()-F6,"")</f>
        <v>45964.638906134256</v>
      </c>
      <c r="H6" s="135"/>
      <c r="I6" s="133" t="str">
        <f>IFERROR(VLOOKUP(D6,DB!A:F,6,0),"")</f>
        <v>Generator-SG</v>
      </c>
      <c r="J6" s="133" t="str">
        <f>IFERROR(VLOOKUP(D6,DB!A:G,7,0),"")</f>
        <v>Good</v>
      </c>
      <c r="K6" s="137" t="s">
        <v>39030</v>
      </c>
      <c r="L6" s="138" t="str">
        <f>IFERROR(VLOOKUP(D6,DB!A:I,9,0),"")</f>
        <v>Latis</v>
      </c>
    </row>
    <row r="7" spans="1:15" ht="15" customHeight="1">
      <c r="A7" s="132"/>
      <c r="B7" s="133" t="str">
        <f>IFERROR(VLOOKUP(D7,DB!A:K,11,0),"")</f>
        <v/>
      </c>
      <c r="C7" s="133"/>
      <c r="D7" s="133"/>
      <c r="E7" s="134"/>
      <c r="F7" s="135"/>
      <c r="G7" s="136">
        <f ca="1">IFERROR(NOW()-F7,"")</f>
        <v>45964.638906134256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45964.638906134256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45964.638906134256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45964.638906134256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45964.638906134256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45964.638906134256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45964.638906134256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45964.638906134256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45964.638906134256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45964.638906134256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45964.638906134256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45964.638906134256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45964.638906134256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45964.638906134256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45964.638906134256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45964.638906134256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45964.638906134256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45964.638906134256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45964.638906134256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45964.638906134256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45964.638906134256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45964.638906134256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45964.638906134256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45964.638906134256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45964.638906134256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45964.638906134256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45964.638906134256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45964.638906134256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45964.638906134256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45964.638906134256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45964.638906134256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45964.638906134256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45964.638906134256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45964.638906134256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45964.638906134256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45964.638906134256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45964.638906134256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45964.638906134256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45964.638906134256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45964.638906134256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45964.638906134256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45964.638906134256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45964.638906134256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45964.638906134256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45964.638906134256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45964.638906134256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45964.638906134256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45964.638906134256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45964.638906134256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45964.638906134256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45964.638906134256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45964.638906134256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45964.638906134256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45964.638906134256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45964.638906134256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45964.638906134256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45964.638906134256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45964.638906134256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45964.638906134256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45964.638906134256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45964.638906134256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45964.638906134256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45964.638906134256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45964.638906134256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45964.638906134256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45964.638906134256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45964.638906134256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45964.638906134256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45964.638906134256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45964.638906134256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45964.638906134256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45964.638906134256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45964.638906134256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45964.638906134256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45964.638906134256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45964.638906134256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45964.638906134256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45964.638906134256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45964.638906134256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45964.638906134256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45964.638906134256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45964.638906134256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45964.638906134256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45964.638906134256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45964.638906134256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45964.638906134256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45964.638906134256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45964.638906134256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45964.638906134256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45964.638906134256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45964.638906134256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45964.638906134256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45964.638906134256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45964.638906134256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45964.638906134256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45964.638906134256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45964.638906134256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45964.638906134256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45964.638906134256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45964.638906134256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45964.638906134256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45964.638906134256</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45964.638906134256</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F8" sqref="F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39031</v>
      </c>
      <c r="N1" s="89" t="s">
        <v>39032</v>
      </c>
      <c r="O1" s="89" t="s">
        <v>39033</v>
      </c>
      <c r="P1" s="89" t="s">
        <v>39034</v>
      </c>
      <c r="Q1" s="89" t="s">
        <v>39035</v>
      </c>
      <c r="R1" s="89" t="s">
        <v>39036</v>
      </c>
      <c r="S1" s="89" t="s">
        <v>39037</v>
      </c>
      <c r="T1" s="89" t="s">
        <v>39038</v>
      </c>
      <c r="U1" s="89" t="s">
        <v>39039</v>
      </c>
      <c r="V1" s="89" t="s">
        <v>39040</v>
      </c>
      <c r="W1" s="89" t="s">
        <v>39041</v>
      </c>
      <c r="X1" s="89" t="s">
        <v>39042</v>
      </c>
      <c r="Y1" s="89" t="s">
        <v>39043</v>
      </c>
      <c r="Z1" s="89" t="s">
        <v>39044</v>
      </c>
      <c r="AA1" s="89" t="s">
        <v>39045</v>
      </c>
      <c r="AB1" s="89" t="s">
        <v>39046</v>
      </c>
      <c r="AC1" s="89" t="s">
        <v>39047</v>
      </c>
      <c r="AD1" s="89" t="s">
        <v>39048</v>
      </c>
      <c r="AE1" s="89" t="s">
        <v>39049</v>
      </c>
      <c r="AF1" s="89" t="s">
        <v>39050</v>
      </c>
      <c r="AG1" s="89" t="s">
        <v>39051</v>
      </c>
      <c r="AH1" s="89" t="s">
        <v>39052</v>
      </c>
      <c r="AI1" s="89" t="s">
        <v>39053</v>
      </c>
      <c r="AJ1" s="89" t="s">
        <v>39054</v>
      </c>
      <c r="AK1" s="89" t="s">
        <v>39055</v>
      </c>
      <c r="AL1" s="89" t="s">
        <v>39056</v>
      </c>
      <c r="AM1" s="89" t="s">
        <v>39057</v>
      </c>
      <c r="AN1" s="89" t="s">
        <v>39058</v>
      </c>
      <c r="AO1" s="89" t="s">
        <v>39059</v>
      </c>
      <c r="AP1" s="89" t="s">
        <v>39060</v>
      </c>
      <c r="AQ1" s="89" t="s">
        <v>39061</v>
      </c>
      <c r="AR1" s="89" t="s">
        <v>39062</v>
      </c>
      <c r="AS1" s="89" t="s">
        <v>39063</v>
      </c>
      <c r="AT1" s="89" t="s">
        <v>39064</v>
      </c>
      <c r="AU1" s="89" t="s">
        <v>39065</v>
      </c>
      <c r="AV1" s="89" t="s">
        <v>39066</v>
      </c>
      <c r="AW1" s="89" t="s">
        <v>39067</v>
      </c>
      <c r="AX1" s="89" t="s">
        <v>39068</v>
      </c>
      <c r="AY1" s="89" t="s">
        <v>39069</v>
      </c>
      <c r="AZ1" s="89" t="s">
        <v>39070</v>
      </c>
      <c r="BA1" s="89" t="s">
        <v>39071</v>
      </c>
      <c r="BB1" s="89" t="s">
        <v>39072</v>
      </c>
      <c r="BC1" s="89" t="s">
        <v>39073</v>
      </c>
      <c r="BD1" s="89" t="s">
        <v>39074</v>
      </c>
      <c r="BE1" s="89" t="s">
        <v>39075</v>
      </c>
      <c r="BF1" s="89" t="s">
        <v>39076</v>
      </c>
      <c r="BG1" s="89" t="s">
        <v>39077</v>
      </c>
      <c r="BH1" s="89" t="s">
        <v>39078</v>
      </c>
      <c r="BI1" s="89" t="s">
        <v>39079</v>
      </c>
      <c r="BJ1" s="89" t="s">
        <v>39080</v>
      </c>
      <c r="BK1" s="89" t="s">
        <v>39081</v>
      </c>
      <c r="BL1" s="89" t="s">
        <v>39082</v>
      </c>
      <c r="BM1" s="89" t="s">
        <v>39083</v>
      </c>
      <c r="BN1" s="89" t="s">
        <v>39084</v>
      </c>
      <c r="BO1" s="89" t="s">
        <v>39085</v>
      </c>
      <c r="BP1" s="89" t="s">
        <v>39086</v>
      </c>
      <c r="BQ1" s="89" t="s">
        <v>39087</v>
      </c>
      <c r="BR1" s="89" t="s">
        <v>39088</v>
      </c>
      <c r="BS1" s="89" t="s">
        <v>39089</v>
      </c>
      <c r="BT1" s="89" t="s">
        <v>39090</v>
      </c>
      <c r="BU1" s="89" t="s">
        <v>39091</v>
      </c>
      <c r="BV1" s="89" t="s">
        <v>39092</v>
      </c>
      <c r="BW1" s="89" t="s">
        <v>39093</v>
      </c>
      <c r="BX1" s="89" t="s">
        <v>39094</v>
      </c>
      <c r="BY1" s="89" t="s">
        <v>39095</v>
      </c>
      <c r="BZ1" s="89" t="s">
        <v>39096</v>
      </c>
      <c r="CA1" s="89" t="s">
        <v>39097</v>
      </c>
      <c r="CB1" s="89" t="s">
        <v>39098</v>
      </c>
      <c r="CC1" s="89" t="s">
        <v>39099</v>
      </c>
      <c r="CD1" s="89" t="s">
        <v>39100</v>
      </c>
      <c r="CE1" s="89" t="s">
        <v>39101</v>
      </c>
      <c r="CF1" s="89" t="s">
        <v>39102</v>
      </c>
      <c r="CG1" s="89" t="s">
        <v>39103</v>
      </c>
      <c r="CH1" s="89" t="s">
        <v>39104</v>
      </c>
      <c r="CI1" s="89" t="s">
        <v>39105</v>
      </c>
      <c r="CJ1" s="89" t="s">
        <v>39106</v>
      </c>
    </row>
    <row r="2" spans="1:88" s="69" customFormat="1" ht="31.5" customHeight="1">
      <c r="A2" s="62" t="s">
        <v>39107</v>
      </c>
      <c r="B2" s="62" t="s">
        <v>27</v>
      </c>
      <c r="C2" s="62">
        <v>1</v>
      </c>
      <c r="D2" s="62" t="s">
        <v>19542</v>
      </c>
      <c r="E2" s="86" t="s">
        <v>39024</v>
      </c>
      <c r="F2" s="75">
        <v>45322.056979166664</v>
      </c>
      <c r="G2" s="76" t="s">
        <v>39108</v>
      </c>
      <c r="H2" s="88">
        <v>45322.050729166665</v>
      </c>
      <c r="I2" s="62" t="s">
        <v>88</v>
      </c>
      <c r="J2" s="62" t="s">
        <v>65</v>
      </c>
      <c r="K2" s="87" t="s">
        <v>39109</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39110</v>
      </c>
      <c r="B3" s="62" t="str">
        <f>IFERROR(VLOOKUP(D3,DB!A:K,11,0),"")</f>
        <v>R2</v>
      </c>
      <c r="C3" s="62">
        <v>1</v>
      </c>
      <c r="D3" s="62" t="s">
        <v>25643</v>
      </c>
      <c r="E3" s="86" t="s">
        <v>39021</v>
      </c>
      <c r="F3" s="75">
        <v>45824.999837962961</v>
      </c>
      <c r="G3" s="76">
        <f ca="1">IFERROR(NOW()-F3,"-")</f>
        <v>139.63906817129464</v>
      </c>
      <c r="H3" s="75">
        <v>45824.993587962963</v>
      </c>
      <c r="I3" s="62" t="str">
        <f>IFERROR(VLOOKUP(D3,DB!A:F,6,0),"")</f>
        <v>Generator-SG</v>
      </c>
      <c r="J3" s="62" t="str">
        <f>IFERROR(VLOOKUP(D3,DB!A:G,7,0),"")</f>
        <v>Good</v>
      </c>
      <c r="K3" s="87" t="s">
        <v>39111</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39112</v>
      </c>
      <c r="B4" s="18" t="str">
        <f>IFERROR(VLOOKUP(D4,DB!A:K,11,0),"")</f>
        <v>R2</v>
      </c>
      <c r="C4" s="18">
        <v>1</v>
      </c>
      <c r="D4" s="18" t="s">
        <v>27532</v>
      </c>
      <c r="E4" s="113" t="s">
        <v>39024</v>
      </c>
      <c r="F4" s="114">
        <v>45958.742083333331</v>
      </c>
      <c r="G4" s="115">
        <f ca="1">IFERROR(NOW()-F4,"-")</f>
        <v>5.8968228009252925</v>
      </c>
      <c r="H4" s="114">
        <v>45958.649699074071</v>
      </c>
      <c r="I4" s="18" t="str">
        <f>IFERROR(VLOOKUP(D4,DB!A:F,6,0),"")</f>
        <v>Generator-SG</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39114</v>
      </c>
      <c r="B5" s="18" t="str">
        <f>IFERROR(VLOOKUP(D5,DB!A:K,11,0),"")</f>
        <v>R2</v>
      </c>
      <c r="C5" s="18">
        <v>2</v>
      </c>
      <c r="D5" s="18" t="s">
        <v>38840</v>
      </c>
      <c r="E5" s="113" t="s">
        <v>39021</v>
      </c>
      <c r="F5" s="114">
        <v>45964.475532407407</v>
      </c>
      <c r="G5" s="115">
        <f ca="1">IFERROR(NOW()-F5,"-")</f>
        <v>0.163373726849386</v>
      </c>
      <c r="H5" s="114" t="s">
        <v>39115</v>
      </c>
      <c r="I5" s="18" t="str">
        <f>IFERROR(VLOOKUP(D5,DB!A:F,6,0),"")</f>
        <v>Power cube</v>
      </c>
      <c r="J5" s="18" t="str">
        <f>IFERROR(VLOOKUP(D5,DB!A:G,7,0),"")</f>
        <v>In progress+No BB Design</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39117</v>
      </c>
      <c r="B6" s="18" t="str">
        <f>IFERROR(VLOOKUP(D6,DB!A:K,11,0),"")</f>
        <v>R2</v>
      </c>
      <c r="C6" s="18">
        <v>6</v>
      </c>
      <c r="D6" s="18" t="s">
        <v>26182</v>
      </c>
      <c r="E6" s="113" t="s">
        <v>39024</v>
      </c>
      <c r="F6" s="114">
        <v>45964.631504629629</v>
      </c>
      <c r="G6" s="115">
        <f ca="1">IFERROR(NOW()-F6,"-")</f>
        <v>7.4015046266140416E-3</v>
      </c>
      <c r="H6" s="114">
        <v>45964.625393518516</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45964.638906134256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45964.638906134256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45964.638906134256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45964.638906134256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45964.638906134256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45964.638906134256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45964.638906134256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45964.638906134256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45964.638906134256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45964.638906134256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45964.638906134256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45964.638906134256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45964.638906134256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45964.638906134256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45964.638906134256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45964.638906134256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45964.638906134256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45964.638906134256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45964.638906134256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45964.638906134256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45964.638906134256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45964.638906134256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45964.638906134256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45964.638906134256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45964.638906134256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45964.638906134256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45964.638906134256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45964.638906134256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45964.638906134256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45964.638906134256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45964.638906134256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45964.638906134256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45964.638906134256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45964.638906134256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45964.638906134256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45964.638906134256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45964.638906134256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45964.638906134256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45964.638906134256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45964.638906134256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45964.638906134256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45964.638906134256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45964.638906134256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45964.638906134256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45964.638906134256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45964.638906134256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45964.638906134256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45964.638906134256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45964.638906134256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45964.638906134256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45964.638906134256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45964.638906134256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45964.638906134256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45964.638906134256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45964.638906134256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45964.638906134256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45964.638906134256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45964.638906134256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45964.638906134256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45964.638906134256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45964.638906134256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45964.638906134256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45964.638906134256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45964.638906134256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45964.638906134256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45964.638906134256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45964.638906134256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45964.638906134256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45964.638906134256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45964.638906134256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45964.638906134256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45964.638906134256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45964.638906134256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45964.638906134256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45964.638906134256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45964.638906134256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45964.638906134256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45964.638906134256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45964.638906134256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45964.638906134256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45964.638906134256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45964.638906134256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45964.638906134256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45964.638906134256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45964.638906134256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45964.638906134256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45964.638906134256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45964.638906134256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45964.638906134256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45964.638906134256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45964.638906134256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45964.638906134256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45964.638906134256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45964.638906134256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45964.638906134256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45964.638906134256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45964.638906134256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45964.638906134256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45964.638906134256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45964.638906134256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45964.638906134256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45964.638906134256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45964.638906134256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45964.638906134256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45964.638906134256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45964.638906134256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45964.638906134256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45964.638906134256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45964.638906134256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45964.638906134256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45964.638906134256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45964.638906134256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45964.638906134256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45964.638906134256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45964.638906134256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45964.638906134256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45964.638906134256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45964.638906134256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45964.638906134256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45964.638906134256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45964.638906134256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45964.638906134256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45964.638906134256</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17" sqref="D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39119</v>
      </c>
      <c r="B2" s="62" t="str">
        <f>IFERROR(VLOOKUP(D2,DB!A:K,11,0),"")</f>
        <v>R3</v>
      </c>
      <c r="C2" s="18">
        <v>1</v>
      </c>
      <c r="D2" s="18" t="s">
        <v>19361</v>
      </c>
      <c r="E2" s="18" t="s">
        <v>39021</v>
      </c>
      <c r="F2" s="22">
        <v>45964.567245370374</v>
      </c>
      <c r="G2" s="21">
        <f t="shared" ref="G2:G33" ca="1" si="0">IFERROR(NOW()-F2,"-")</f>
        <v>7.166076388239162E-2</v>
      </c>
      <c r="H2" s="22">
        <v>45964.562164351853</v>
      </c>
      <c r="I2" s="19" t="str">
        <f>IFERROR(VLOOKUP(D2,DB!A:F,6,0),"")</f>
        <v>SCECO</v>
      </c>
      <c r="J2" s="18" t="str">
        <f>IFERROR(VLOOKUP(D2,DB!A:G,7,0),"")</f>
        <v>Dead</v>
      </c>
      <c r="K2" s="46" t="s">
        <v>39120</v>
      </c>
      <c r="L2" s="23" t="str">
        <f>IFERROR(VLOOKUP(D2,DB!A:I,9,0),"")</f>
        <v>Latis</v>
      </c>
    </row>
    <row r="3" spans="1:13" ht="15" customHeight="1">
      <c r="A3" s="19" t="s">
        <v>39121</v>
      </c>
      <c r="B3" s="62" t="str">
        <f>IFERROR(VLOOKUP(D3,DB!A:K,11,0),"")</f>
        <v>R3</v>
      </c>
      <c r="C3" s="18">
        <v>3</v>
      </c>
      <c r="D3" s="18" t="s">
        <v>16714</v>
      </c>
      <c r="E3" s="18" t="s">
        <v>39021</v>
      </c>
      <c r="F3" s="22">
        <v>45964.606886574074</v>
      </c>
      <c r="G3" s="21">
        <f t="shared" ca="1" si="0"/>
        <v>3.2019560181652196E-2</v>
      </c>
      <c r="H3" s="22">
        <v>45964.599594907406</v>
      </c>
      <c r="I3" s="19" t="str">
        <f>IFERROR(VLOOKUP(D3,DB!A:F,6,0),"")</f>
        <v>SCECO</v>
      </c>
      <c r="J3" s="18" t="str">
        <f>IFERROR(VLOOKUP(D3,DB!A:G,7,0),"")</f>
        <v>Dead</v>
      </c>
      <c r="K3" s="46" t="s">
        <v>39122</v>
      </c>
      <c r="L3" s="23" t="str">
        <f>IFERROR(VLOOKUP(D3,DB!A:I,9,0),"")</f>
        <v>Latis</v>
      </c>
    </row>
    <row r="4" spans="1:13" ht="15" customHeight="1">
      <c r="A4" s="19"/>
      <c r="B4" s="62" t="str">
        <f>IFERROR(VLOOKUP(D4,DB!A:K,11,0),"")</f>
        <v/>
      </c>
      <c r="C4" s="18"/>
      <c r="D4" s="18"/>
      <c r="E4" s="18"/>
      <c r="F4" s="20"/>
      <c r="G4" s="21">
        <f t="shared" ca="1" si="0"/>
        <v>45964.638906134256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45964.638906134256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45964.638906134256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45964.638906134256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45964.638906134256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45964.638906134256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45964.638906134256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45964.638906134256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45964.638906134256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45964.638906134256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45964.638906134256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45964.638906134256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45964.638906134256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45964.638906134256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45964.638906134256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45964.638906134256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45964.638906134256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45964.638906134256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45964.638906134256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45964.638906134256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45964.638906134256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45964.638906134256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45964.638906134256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45964.638906134256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45964.638906134256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45964.638906134256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45964.638906134256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45964.638906134256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45964.638906134256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45964.638906134256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45964.638906134256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45964.638906134256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45964.638906134256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45964.638906134256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45964.638906134256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45964.638906134256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45964.638906134256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45964.638906134256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45964.638906134256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45964.638906134256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45964.638906134256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45964.638906134256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45964.638906134256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45964.638906134256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45964.638906134256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45964.638906134256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45964.638906134256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45964.638906134256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45964.638906134256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45964.638906134256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45964.638906134256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45964.638906134256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45964.638906134256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45964.638906134256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45964.638906134256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45964.638906134256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45964.638906134256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45964.638906134256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45964.638906134256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45964.638906134256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45964.638906134256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45964.638906134256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45964.638906134256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45964.638906134256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45964.638906134256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45964.638906134256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45964.638906134256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45964.638906134256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45964.638906134256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45964.638906134256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45964.638906134256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45964.638906134256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45964.638906134256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45964.638906134256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45964.638906134256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45964.638906134256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45964.638906134256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45964.638906134256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45964.638906134256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45964.638906134256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45964.638906134256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45964.638906134256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45964.638906134256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45964.638906134256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45964.638906134256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45964.638906134256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45964.638906134256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45964.638906134256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45964.638906134256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45964.638906134256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45964.638906134256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45964.638906134256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45964.638906134256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45964.638906134256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45964.638906134256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45964.638906134256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45964.638906134256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45964.638906134256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45964.638906134256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45964.638906134256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45964.638906134256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45964.638906134256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45964.638906134256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45964.638906134256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45964.638906134256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45964.638906134256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45964.638906134256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45964.638906134256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45964.638906134256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45964.638906134256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45964.638906134256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45964.638906134256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45964.638906134256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45964.638906134256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45964.638906134256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45964.638906134256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45964.638906134256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45964.638906134256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45964.638906134256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45964.638906134256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45964.638906134256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45964.638906134256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45964.638906134256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45964.638906134256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45964.638906134256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45964.638906134256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45964.638906134256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45964.638906134256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45964.638906134256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45964.638906134256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45964.638906134256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45964.638906134256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45964.638906134256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45964.638906134256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45964.638906134256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45964.638906134256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45964.638906134256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45964.638906134256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45964.638906134256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45964.638906134256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45964.638906134256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45964.638906134256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45964.638906134256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45964.638906134256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45964.638906134256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45964.638906134256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45964.638906134256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45964.638906134256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45964.638906134256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45964.638906134256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45964.638906134256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45964.638906134256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45964.638906134256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45964.638906134256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45964.638906134256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45964.638906134256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45964.638906134256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45964.638906134256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45964.638906134256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45964.638906134256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45964.638906134256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45964.638906134256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45964.638906134256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45964.638906134256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45964.638906134256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45964.638906134256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45964.638906134256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45964.638906134256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45964.638906134256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45964.638906134256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45964.638906134256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45964.638906134256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45964.638906134256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45964.638906134256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45964.638906134256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45964.638906134256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45964.638906134256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45964.638906134256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45964.638906134256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45964.638906134256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45964.638906134256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45964.638906134256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45964.638906134256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45964.638906134256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45964.638906134256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45964.638906134256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45964.638906134256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45964.638906134256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45964.638906134256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45964.638906134256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45964.638906134256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45964.638906134256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45964.638906134256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45964.638906134256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45964.638906134256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45964.638906134256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45964.638906134256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45964.638906134256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45964.638906134256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45964.638906134256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45964.638906134256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45964.638906134256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45964.638906134256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45964.638906134256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45964.638906134256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45964.638906134256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45964.638906134256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45964.638906134256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45964.638906134256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45964.638906134256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45964.638906134256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45964.638906134256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45964.638906134256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45964.638906134256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45964.638906134256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45964.638906134256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45964.638906134256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45964.638906134256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45964.638906134256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45964.638906134256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45964.638906134256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45964.638906134256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45964.638906134256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45964.638906134256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45964.638906134256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45964.638906134256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45964.638906134256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45964.638906134256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45964.638906134256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45964.638906134256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45964.638906134256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45964.638906134256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45964.638906134256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45964.638906134256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45964.638906134256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45964.638906134256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45964.638906134256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45964.638906134256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45964.638906134256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45964.638906134256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45964.638906134256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45964.638906134256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45964.638906134256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45964.638906134256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45964.638906134256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45964.638906134256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45964.638906134256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45964.638906134256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45964.638906134256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45964.638906134256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45964.638906134256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45964.638906134256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45964.638906134256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45964.638906134256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45964.638906134256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45964.638906134256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45964.638906134256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45964.638906134256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45964.638906134256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45964.638906134256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45964.638906134256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45964.638906134256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45964.638906134256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45964.638906134256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45964.638906134256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45964.638906134256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45964.638906134256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45964.638906134256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45964.638906134256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45964.638906134256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45964.638906134256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45964.638906134256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45964.638906134256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45964.638906134256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45964.638906134256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45964.638906134256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45964.638906134256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45964.638906134256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45964.638906134256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45964.638906134256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45964.638906134256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45964.638906134256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45964.638906134256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45964.638906134256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45964.638906134256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45964.638906134256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45964.638906134256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45964.638906134256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45964.638906134256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45964.638906134256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45964.638906134256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45964.638906134256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45964.638906134256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45964.638906134256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45964.638906134256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45964.638906134256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45964.638906134256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45964.638906134256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45964.638906134256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45964.638906134256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45964.638906134256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45964.638906134256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45964.638906134256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45964.638906134256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45964.638906134256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45964.638906134256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45964.638906134256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45964.638906134256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45964.638906134256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45964.638906134256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45964.638906134256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45964.638906134256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45964.638906134256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45964.638906134256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45964.638906134256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45964.638906134256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45964.638906134256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45964.638906134256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45964.638906134256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45964.638906134256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45964.638906134256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45964.638906134256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45964.638906134256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45964.638906134256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45964.638906134256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45964.638906134256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45964.638906134256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45964.638906134256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45964.638906134256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45964.638906134256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45964.638906134256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45964.638906134256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45964.638906134256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45964.638906134256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45964.638906134256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45964.638906134256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45964.638906134256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45964.638906134256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45964.638906134256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45964.638906134256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45964.638906134256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45964.638906134256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45964.638906134256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45964.638906134256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45964.638906134256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45964.638906134256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45964.638906134256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45964.638906134256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45964.638906134256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45964.638906134256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45964.638906134256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45964.638906134256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45964.638906134256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45964.638906134256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45964.638906134256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45964.638906134256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45964.638906134256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45964.638906134256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45964.638906134256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45964.638906134256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45964.638906134256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45964.638906134256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45964.638906134256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45964.638906134256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45964.638906134256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45964.638906134256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45964.638906134256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45964.638906134256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45964.638906134256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45964.638906134256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45964.638906134256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45964.638906134256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45964.638906134256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45964.638906134256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45964.638906134256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45964.638906134256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45964.638906134256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45964.638906134256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45964.638906134256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45964.638906134256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45964.638906134256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45964.638906134256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45964.638906134256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45964.638906134256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45964.638906134256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45964.638906134256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45964.638906134256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45964.638906134256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45964.638906134256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45964.638906134256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45964.638906134256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45964.638906134256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45964.638906134256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45964.638906134256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45964.638906134256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45964.638906134256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45964.638906134256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45964.638906134256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45964.638906134256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45964.638906134256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45964.638906134256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45964.638906134256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45964.638906134256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45964.638906134256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45964.638906134256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45964.638906134256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45964.638906134256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45964.638906134256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45964.638906134256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45964.638906134256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45964.638906134256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45964.638906134256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45964.638906134256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45964.638906134256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45964.638906134256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45964.638906134256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45964.638906134256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45964.638906134256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45964.638906134256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45964.638906134256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45964.638906134256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45964.638906134256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45964.638906134256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45964.638906134256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45964.638906134256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45964.638906134256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45964.638906134256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45964.638906134256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45964.638906134256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45964.638906134256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45964.638906134256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45964.638906134256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45964.638906134256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45964.638906134256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45964.638906134256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45964.638906134256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45964.638906134256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45964.638906134256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45964.638906134256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45964.638906134256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45964.638906134256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45964.638906134256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45964.638906134256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45964.638906134256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45964.638906134256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45964.638906134256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45964.638906134256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45964.638906134256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45964.638906134256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45964.638906134256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45964.638906134256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45964.638906134256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45964.638906134256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45964.638906134256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45964.638906134256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45964.638906134256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45964.638906134256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45964.638906134256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45964.638906134256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45964.638906134256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45964.638906134256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45964.638906134256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45964.638906134256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45964.638906134256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45964.638906134256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45964.638906134256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45964.638906134256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45964.638906134256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45964.638906134256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45964.638906134256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45964.638906134256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45964.638906134256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45964.638906134256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45964.638906134256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45964.638906134256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45964.638906134256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45964.638906134256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45964.638906134256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45964.638906134256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45964.638906134256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45964.638906134256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45964.638906134256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45964.638906134256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45964.638906134256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45964.638906134256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45964.638906134256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45964.638906134256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45964.638906134256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45964.638906134256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45964.638906134256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45964.638906134256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45964.638906134256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45964.638906134256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45964.638906134256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45964.638906134256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45964.638906134256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45964.638906134256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45964.638906134256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45964.638906134256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45964.638906134256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45964.638906134256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45964.638906134256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45964.638906134256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45964.638906134256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45964.638906134256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45964.638906134256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45964.638906134256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45964.638906134256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45964.638906134256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45964.638906134256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45964.638906134256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45964.638906134256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45964.638906134256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45964.638906134256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45964.638906134256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45964.638906134256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45964.638906134256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45964.638906134256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45964.638906134256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45964.638906134256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45964.638906134256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45964.638906134256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45964.638906134256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45964.638906134256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45964.638906134256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45964.638906134256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45964.638906134256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45964.638906134256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45964.638906134256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45964.638906134256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45964.638906134256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45964.638906134256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45964.638906134256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45964.638906134256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45964.638906134256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45964.638906134256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45964.638906134256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45964.638906134256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45964.638906134256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45964.638906134256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45964.638906134256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45964.638906134256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45964.638906134256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45964.638906134256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45964.638906134256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45964.638906134256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45964.638906134256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45964.638906134256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45964.638906134256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45964.638906134256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45964.638906134256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45964.638906134256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45964.638906134256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45964.638906134256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45964.638906134256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45964.638906134256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45964.638906134256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45964.638906134256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45964.638906134256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45964.638906134256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45964.638906134256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45964.638906134256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45964.638906134256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45964.638906134256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45964.638906134256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45964.638906134256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45964.638906134256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45964.638906134256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45964.638906134256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45964.638906134256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45964.638906134256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45964.638906134256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45964.638906134256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45964.638906134256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45964.638906134256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45964.638906134256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45964.638906134256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45964.638906134256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45964.638906134256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45964.638906134256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45964.638906134256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45964.638906134256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45964.638906134256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45964.638906134256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45964.638906134256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45964.638906134256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45964.638906134256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45964.638906134256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45964.638906134256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45964.638906134256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45964.638906134256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45964.638906134256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45964.638906134256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45964.638906134256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45964.638906134256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45964.638906134256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45964.638906134256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45964.638906134256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45964.638906134256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45964.638906134256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45964.638906134256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45964.638906134256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45964.638906134256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45964.638906134256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45964.638906134256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45964.638906134256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45964.638906134256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45964.638906134256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45964.638906134256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45964.638906134256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45964.638906134256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45964.638906134256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45964.638906134256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45964.638906134256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45964.638906134256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45964.638906134256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45964.638906134256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45964.638906134256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45964.638906134256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45964.638906134256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45964.638906134256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45964.638906134256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45964.638906134256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45964.638906134256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45964.638906134256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45964.638906134256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45964.638906134256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45964.638906134256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45964.638906134256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45964.638906134256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45964.638906134256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45964.638906134256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45964.638906134256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45964.638906134256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45964.638906134256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45964.638906134256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45964.638906134256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45964.638906134256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45964.638906134256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45964.638906134256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45964.638906134256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45964.638906134256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45964.638906134256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45964.638906134256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45964.638906134256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45964.638906134256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45964.638906134256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45964.638906134256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45964.638906134256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45964.638906134256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45964.638906134256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45964.638906134256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45964.638906134256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45964.638906134256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45964.638906134256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45964.638906134256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45964.638906134256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45964.638906134256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45964.638906134256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45964.638906134256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45964.638906134256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45964.638906134256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45964.638906134256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45964.638906134256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45964.638906134256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45964.638906134256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45964.638906134256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45964.638906134256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45964.638906134256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45964.638906134256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45964.638906134256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45964.638906134256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45964.638906134256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45964.638906134256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45964.638906134256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45964.638906134256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45964.638906134256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45964.638906134256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45964.638906134256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45964.638906134256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45964.638906134256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45964.638906134256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45964.638906134256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45964.638906134256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45964.638906134256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45964.638906134256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45964.638906134256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45964.638906134256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45964.638906134256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45964.638906134256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45964.638906134256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45964.638906134256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45964.638906134256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45964.638906134256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45964.638906134256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45964.638906134256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45964.638906134256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45964.638906134256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45964.638906134256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45964.638906134256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45964.638906134256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45964.638906134256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45964.638906134256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45964.638906134256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45964.638906134256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45964.638906134256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45964.638906134256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45964.638906134256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45964.638906134256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45964.638906134256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45964.638906134256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45964.638906134256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45964.638906134256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45964.638906134256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45964.638906134256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45964.638906134256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45964.638906134256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45964.638906134256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45964.638906134256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45964.638906134256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45964.638906134256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45964.638906134256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45964.638906134256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45964.638906134256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45964.638906134256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45964.638906134256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45964.638906134256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45964.638906134256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45964.638906134256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45964.638906134256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45964.638906134256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45964.638906134256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45964.638906134256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45964.638906134256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45964.638906134256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45964.638906134256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45964.638906134256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45964.638906134256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45964.638906134256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45964.638906134256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45964.638906134256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45964.638906134256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45964.638906134256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45964.638906134256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45964.638906134256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45964.638906134256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45964.638906134256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45964.638906134256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45964.638906134256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45964.638906134256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45964.638906134256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45964.638906134256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45964.638906134256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45964.638906134256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45964.638906134256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45964.638906134256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45964.638906134256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45964.638906134256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45964.638906134256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45964.638906134256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45964.638906134256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45964.638906134256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45964.638906134256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45964.638906134256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45964.638906134256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45964.638906134256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45964.638906134256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45964.638906134256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45964.638906134256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45964.638906134256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45964.638906134256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45964.638906134256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45964.638906134256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45964.638906134256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45964.638906134256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45964.638906134256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45964.638906134256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45964.638906134256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45964.638906134256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45964.638906134256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45964.638906134256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45964.638906134256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45964.638906134256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45964.638906134256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45964.638906134256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45964.638906134256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45964.638906134256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45964.638906134256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45964.638906134256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45964.638906134256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45964.638906134256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45964.638906134256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45964.638906134256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45964.638906134256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45964.638906134256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45964.638906134256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45964.638906134256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45964.638906134256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45964.638906134256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45964.638906134256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45964.638906134256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45964.638906134256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45964.638906134256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45964.638906134256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45964.638906134256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45964.638906134256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45964.638906134256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45964.638906134256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45964.638906134256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45964.638906134256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45964.638906134256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45964.638906134256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45964.638906134256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45964.638906134256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45964.638906134256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45964.638906134256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45964.638906134256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45964.638906134256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45964.638906134256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45964.638906134256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45964.638906134256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45964.638906134256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45964.638906134256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45964.638906134256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45964.638906134256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45964.638906134256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45964.638906134256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45964.638906134256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45964.638906134256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45964.638906134256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45964.638906134256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45964.638906134256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45964.638906134256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45964.638906134256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45964.638906134256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45964.638906134256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45964.638906134256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45964.638906134256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45964.638906134256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45964.638906134256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45964.638906134256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45964.638906134256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45964.638906134256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45964.638906134256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45964.638906134256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45964.638906134256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45964.638906134256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45964.638906134256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45964.638906134256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45964.638906134256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45964.638906134256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45964.638906134256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45964.638906134256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45964.638906134256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45964.638906134256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45964.638906134256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45964.638906134256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45964.638906134256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45964.638906134256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45964.638906134256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45964.638906134256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45964.638906134256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45964.638906134256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45964.638906134256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45964.638906134256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45964.638906134256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45964.638906134256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45964.638906134256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45964.638906134256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45964.638906134256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45964.638906134256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45964.638906134256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45964.638906134256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45964.638906134256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45964.638906134256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45964.638906134256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45964.638906134256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45964.638906134256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45964.638906134256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45964.638906134256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45964.638906134256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45964.638906134256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45964.638906134256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45964.638906134256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45964.638906134256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45964.638906134256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45964.638906134256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45964.638906134256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45964.638906134256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45964.638906134256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45964.638906134256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45964.638906134256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45964.638906134256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45964.638906134256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45964.638906134256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45964.638906134256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45964.638906134256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45964.638906134256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45964.638906134256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45964.638906134256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45964.638906134256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45964.638906134256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45964.638906134256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45964.638906134256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45964.638906134256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45964.638906134256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45964.638906134256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45964.638906134256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45964.638906134256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45964.638906134256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45964.638906134256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45964.638906134256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45964.638906134256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45964.638906134256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45964.638906134256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45964.638906134256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45964.638906134256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45964.638906134256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45964.638906134256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45964.638906134256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45964.638906134256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45964.638906134256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45964.638906134256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45964.638906134256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45964.638906134256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45964.638906134256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45964.638906134256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45964.638906134256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45964.638906134256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45964.638906134256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45964.638906134256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45964.638906134256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45964.638906134256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45964.638906134256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45964.638906134256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45964.638906134256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45964.638906134256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45964.638906134256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45964.638906134256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45964.638906134256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45964.638906134256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45964.638906134256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45964.638906134256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45964.638906134256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45964.638906134256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45964.638906134256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45964.638906134256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45964.638906134256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45964.638906134256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45964.638906134256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45964.638906134256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45964.638906134256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45964.638906134256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45964.638906134256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45964.638906134256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45964.638906134256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45964.638906134256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45964.638906134256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45964.638906134256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45964.638906134256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45964.638906134256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45964.638906134256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45964.638906134256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45964.638906134256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45964.638906134256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45964.638906134256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45964.638906134256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45964.638906134256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45964.638906134256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45964.638906134256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45964.638906134256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45964.638906134256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45964.638906134256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45964.638906134256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45964.638906134256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45964.638906134256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45964.638906134256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45964.638906134256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45964.638906134256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45964.638906134256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45964.638906134256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45964.638906134256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45964.638906134256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45964.638906134256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45964.638906134256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45964.638906134256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45964.638906134256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45964.638906134256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45964.638906134256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45964.638906134256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45964.638906134256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45964.638906134256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45964.638906134256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45964.638906134256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45964.638906134256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45964.638906134256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45964.638906134256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45964.638906134256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45964.638906134256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45964.638906134256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45964.638906134256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45964.638906134256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45964.638906134256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45964.638906134256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45964.638906134256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45964.638906134256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45964.638906134256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45964.638906134256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45964.638906134256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45964.638906134256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45964.638906134256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45964.638906134256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45964.638906134256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45964.638906134256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45964.638906134256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45964.638906134256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45964.638906134256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45964.638906134256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45964.638906134256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45964.638906134256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45964.638906134256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45964.638906134256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45964.638906134256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45964.638906134256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45964.638906134256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45964.638906134256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45964.638906134256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45964.638906134256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45964.638906134256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45964.638906134256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45964.638906134256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45964.638906134256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45964.638906134256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45964.638906134256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45964.638906134256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45964.638906134256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45964.638906134256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45964.638906134256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45964.638906134256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45964.638906134256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45964.638906134256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45964.638906134256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45964.638906134256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45964.638906134256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45964.638906134256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45964.638906134256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45964.638906134256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45964.638906134256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45964.638906134256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45964.638906134256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45964.638906134256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45964.638906134256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45964.638906134256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45964.638906134256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45964.638906134256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45964.638906134256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45964.638906134256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45964.638906134256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45964.638906134256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45964.638906134256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45964.638906134256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45964.638906134256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45964.638906134256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45964.638906134256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45964.638906134256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45964.638906134256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45964.638906134256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45964.638906134256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45964.638906134256</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261.15818854165991</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120" t="s">
        <v>34987</v>
      </c>
      <c r="E3" s="97" t="s">
        <v>39021</v>
      </c>
      <c r="F3" s="122">
        <v>45964.501388888886</v>
      </c>
      <c r="G3" s="123">
        <f ca="1">IFERROR(NOW()-F3,"")</f>
        <v>0.13751724536996335</v>
      </c>
      <c r="H3" s="122">
        <v>45964.485972222225</v>
      </c>
      <c r="I3" s="118" t="str">
        <f>IFERROR(VLOOKUP(D3,DB!A:F,6,0),"")</f>
        <v>SCECO</v>
      </c>
      <c r="J3" s="118" t="str">
        <f>IFERROR(VLOOKUP(D3,DB!A:G,7,0),"")</f>
        <v>Vandalized</v>
      </c>
      <c r="K3" s="124" t="s">
        <v>39126</v>
      </c>
      <c r="L3" s="120" t="str">
        <f>IFERROR(VLOOKUP(D3,DB!A:I,9,0),"")</f>
        <v>Latis</v>
      </c>
    </row>
    <row r="4" spans="1:16" ht="15" customHeight="1">
      <c r="A4" s="118" t="s">
        <v>39127</v>
      </c>
      <c r="B4" s="118" t="str">
        <f>IFERROR(VLOOKUP(D4,DB!A:K,11,0),"")</f>
        <v>R4</v>
      </c>
      <c r="C4" s="119">
        <v>1</v>
      </c>
      <c r="D4" s="120" t="s">
        <v>36067</v>
      </c>
      <c r="E4" s="97" t="s">
        <v>39021</v>
      </c>
      <c r="F4" s="122">
        <v>45964.617488425924</v>
      </c>
      <c r="G4" s="123">
        <f ca="1">IFERROR(NOW()-F4,"")</f>
        <v>2.1417708332592156E-2</v>
      </c>
      <c r="H4" s="122">
        <v>45964.54959490741</v>
      </c>
      <c r="I4" s="118" t="str">
        <f>IFERROR(VLOOKUP(D4,DB!A:F,6,0),"")</f>
        <v>SCECO</v>
      </c>
      <c r="J4" s="118" t="str">
        <f>IFERROR(VLOOKUP(D4,DB!A:G,7,0),"")</f>
        <v>Dead</v>
      </c>
      <c r="K4" s="124"/>
      <c r="L4" s="120" t="str">
        <f>IFERROR(VLOOKUP(D4,DB!A:I,9,0),"")</f>
        <v>Latis</v>
      </c>
    </row>
    <row r="5" spans="1:16" ht="15" customHeight="1">
      <c r="A5" s="118"/>
      <c r="B5" s="118" t="str">
        <f>IFERROR(VLOOKUP(D5,DB!A:K,11,0),"")</f>
        <v/>
      </c>
      <c r="C5" s="119"/>
      <c r="D5" s="93"/>
      <c r="E5" s="97"/>
      <c r="F5" s="122"/>
      <c r="G5" s="123">
        <f ca="1">IFERROR(NOW()-F5,"")</f>
        <v>45964.638906134256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45964.638906134256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45964.638906134256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45964.638906134256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45964.638906134256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45964.638906134256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45964.638906134256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45964.638906134256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45964.638906134256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45964.638906134256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45964.638906134256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45964.638906134256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45964.638906134256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45964.638906134256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45964.638906134256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45964.638906134256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45964.638906134256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45964.638906134256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45964.638906134256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45964.638906134256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45964.638906134256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45964.638906134256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45964.638906134256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45964.638906134256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45964.638906134256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45964.638906134256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45964.638906134256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45964.638906134256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45964.638906134256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45964.638906134256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45964.638906134256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45964.638906134256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45964.638906134256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45964.638906134256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45964.638906134256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45964.638906134256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45964.638906134256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45964.638906134256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45964.638906134256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45964.638906134256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45964.638906134256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45964.638906134256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45964.638906134256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45964.638906134256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45964.638906134256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45964.638906134256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45964.638906134256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45964.638906134256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45964.638906134256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45964.638906134256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45964.638906134256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45964.638906134256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45964.638906134256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45964.638906134256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45964.638906134256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45964.638906134256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45964.638906134256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45964.638906134256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45964.638906134256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45964.638906134256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45964.638906134256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45964.638906134256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45964.638906134256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45964.638906134256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45964.638906134256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45964.638906134256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45964.638906134256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45964.638906134256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45964.638906134256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45964.638906134256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45964.638906134256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45964.638906134256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45964.638906134256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45964.638906134256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45964.638906134256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45964.638906134256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45964.638906134256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45964.638906134256</v>
      </c>
      <c r="H82" s="122"/>
      <c r="I82" s="118" t="str">
        <f>IFERROR(VLOOKUP(D82,DB!A:F,6,0),"")</f>
        <v/>
      </c>
      <c r="J82" s="118" t="str">
        <f>IFERROR(VLOOKUP(D82,DB!A:G,7,0),"")</f>
        <v/>
      </c>
      <c r="K82" s="124"/>
      <c r="L82" s="120" t="str">
        <f>IFERROR(VLOOKUP(D82,DB!A:I,9,0),"")</f>
        <v/>
      </c>
    </row>
    <row r="83" spans="1:12" ht="15" customHeight="1">
      <c r="A83" s="125"/>
      <c r="B83" s="125" t="str">
        <f>IFERROR(VLOOKUP(D83,DB!A:K,11,0),"")</f>
        <v/>
      </c>
      <c r="C83" s="126"/>
      <c r="D83" s="127"/>
      <c r="E83" s="128"/>
      <c r="F83" s="129"/>
      <c r="G83" s="130">
        <f ca="1">IFERROR(NOW()-F83,"")</f>
        <v>45964.638906134256</v>
      </c>
      <c r="H83" s="129"/>
      <c r="I83" s="125" t="str">
        <f>IFERROR(VLOOKUP(D83,DB!A:F,6,0),"")</f>
        <v/>
      </c>
      <c r="J83" s="125" t="str">
        <f>IFERROR(VLOOKUP(D83,DB!A:G,7,0),"")</f>
        <v/>
      </c>
      <c r="K83" s="131"/>
      <c r="L83" s="127" t="str">
        <f>IFERROR(VLOOKUP(D83,DB!A:I,9,0),"")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72.806845949067792</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39024</v>
      </c>
      <c r="F3" s="38">
        <v>45926.188877314817</v>
      </c>
      <c r="G3" s="143">
        <f t="shared" ref="G3" ca="1" si="0">IFERROR(NOW()-F3,"")</f>
        <v>38.450028819439467</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39024</v>
      </c>
      <c r="F4" s="152">
        <v>45948.661111111112</v>
      </c>
      <c r="G4" s="153">
        <f ca="1">IFERROR(NOW()-F4,"")</f>
        <v>15.977795023143699</v>
      </c>
      <c r="H4" s="152">
        <v>45948.661111111112</v>
      </c>
      <c r="I4" s="151" t="str">
        <f>IFERROR(VLOOKUP(D4,DB!A:F,6,0),"")</f>
        <v>SCECO</v>
      </c>
      <c r="J4" s="151" t="str">
        <f>IFERROR(VLOOKUP(D4,DB!A:G,7,0),"")</f>
        <v>Dead</v>
      </c>
      <c r="K4" s="151" t="s">
        <v>39133</v>
      </c>
      <c r="L4" s="151" t="str">
        <f>IFERROR(VLOOKUP(D4,DB!A:I,9,0),"")</f>
        <v>Latis</v>
      </c>
    </row>
    <row r="5" spans="1:13" ht="15">
      <c r="A5" s="151" t="s">
        <v>39134</v>
      </c>
      <c r="B5" s="151" t="str">
        <f>IFERROR(VLOOKUP(D5,DB!A:K,11,0),"")</f>
        <v>R5</v>
      </c>
      <c r="C5" s="151">
        <v>1</v>
      </c>
      <c r="D5" s="151" t="s">
        <v>38484</v>
      </c>
      <c r="E5" s="151" t="s">
        <v>39024</v>
      </c>
      <c r="F5" s="152">
        <v>45964.606377314813</v>
      </c>
      <c r="G5" s="153">
        <f ca="1">IFERROR(NOW()-F5,"")</f>
        <v>3.2528819443541579E-2</v>
      </c>
      <c r="H5" s="152">
        <v>45964.598738425928</v>
      </c>
      <c r="I5" s="151" t="str">
        <f>IFERROR(VLOOKUP(D5,DB!A:F,6,0),"")</f>
        <v>SCECO</v>
      </c>
      <c r="J5" s="151" t="str">
        <f>IFERROR(VLOOKUP(D5,DB!A:G,7,0),"")</f>
        <v>Haj Removal</v>
      </c>
      <c r="K5" s="151" t="s">
        <v>39135</v>
      </c>
      <c r="L5" s="151" t="str">
        <f>IFERROR(VLOOKUP(D5,DB!A:I,9,0),"")</f>
        <v>Latis</v>
      </c>
    </row>
    <row r="6" spans="1:13" ht="15">
      <c r="A6" s="151" t="s">
        <v>39134</v>
      </c>
      <c r="B6" s="151" t="str">
        <f>IFERROR(VLOOKUP(D6,DB!A:K,11,0),"")</f>
        <v>R5</v>
      </c>
      <c r="C6" s="151">
        <v>1</v>
      </c>
      <c r="D6" s="151" t="s">
        <v>38490</v>
      </c>
      <c r="E6" s="151" t="s">
        <v>39024</v>
      </c>
      <c r="F6" s="152">
        <v>45964.606377314813</v>
      </c>
      <c r="G6" s="153">
        <f ca="1">IFERROR(NOW()-F6,"")</f>
        <v>3.2528819443541579E-2</v>
      </c>
      <c r="H6" s="152">
        <v>45964.598738425928</v>
      </c>
      <c r="I6" s="151" t="str">
        <f>IFERROR(VLOOKUP(D6,DB!A:F,6,0),"")</f>
        <v>SCECO</v>
      </c>
      <c r="J6" s="151" t="str">
        <f>IFERROR(VLOOKUP(D6,DB!A:G,7,0),"")</f>
        <v>Haj Removal</v>
      </c>
      <c r="K6" s="151" t="s">
        <v>39135</v>
      </c>
      <c r="L6" s="151" t="str">
        <f>IFERROR(VLOOKUP(D6,DB!A:I,9,0),"")</f>
        <v>Latis</v>
      </c>
    </row>
    <row r="7" spans="1:13" ht="15">
      <c r="A7" s="151" t="s">
        <v>39134</v>
      </c>
      <c r="B7" s="151" t="str">
        <f>IFERROR(VLOOKUP(D7,DB!A:K,11,0),"")</f>
        <v>R5</v>
      </c>
      <c r="C7" s="151">
        <v>3</v>
      </c>
      <c r="D7" s="151" t="s">
        <v>38181</v>
      </c>
      <c r="E7" s="151" t="s">
        <v>39024</v>
      </c>
      <c r="F7" s="152">
        <v>45964.606377314813</v>
      </c>
      <c r="G7" s="153">
        <f ca="1">IFERROR(NOW()-F7,"")</f>
        <v>3.2528819443541579E-2</v>
      </c>
      <c r="H7" s="152">
        <v>45964.598738425928</v>
      </c>
      <c r="I7" s="151" t="str">
        <f>IFERROR(VLOOKUP(D7,DB!A:F,6,0),"")</f>
        <v>SCECO</v>
      </c>
      <c r="J7" s="151" t="str">
        <f>IFERROR(VLOOKUP(D7,DB!A:G,7,0),"")</f>
        <v>Haj Removal</v>
      </c>
      <c r="K7" s="151" t="s">
        <v>39136</v>
      </c>
      <c r="L7" s="151" t="str">
        <f>IFERROR(VLOOKUP(D7,DB!A:I,9,0),"")</f>
        <v>Latis</v>
      </c>
    </row>
    <row r="8" spans="1:13" ht="15">
      <c r="A8" s="151" t="s">
        <v>39137</v>
      </c>
      <c r="B8" s="151" t="str">
        <f>IFERROR(VLOOKUP(D8,DB!A:K,11,0),"")</f>
        <v>R5</v>
      </c>
      <c r="C8" s="151">
        <v>1</v>
      </c>
      <c r="D8" s="151" t="s">
        <v>33552</v>
      </c>
      <c r="E8" s="151" t="s">
        <v>39021</v>
      </c>
      <c r="F8" s="152">
        <v>45964.61383101852</v>
      </c>
      <c r="G8" s="153">
        <f ca="1">IFERROR(NOW()-F8,"")</f>
        <v>2.5075115736399312E-2</v>
      </c>
      <c r="H8" s="152">
        <v>45964.592997685184</v>
      </c>
      <c r="I8" s="151" t="str">
        <f>IFERROR(VLOOKUP(D8,DB!A:F,6,0),"")</f>
        <v>SCECO</v>
      </c>
      <c r="J8" s="151" t="str">
        <f>IFERROR(VLOOKUP(D8,DB!A:G,7,0),"")</f>
        <v>Good</v>
      </c>
      <c r="K8" s="151" t="s">
        <v>39138</v>
      </c>
      <c r="L8" s="151" t="str">
        <f>IFERROR(VLOOKUP(D8,DB!A:I,9,0),"")</f>
        <v>Latis</v>
      </c>
    </row>
    <row r="9" spans="1:13" ht="15">
      <c r="A9" s="151" t="s">
        <v>39137</v>
      </c>
      <c r="B9" s="151" t="str">
        <f>IFERROR(VLOOKUP(D9,DB!A:K,11,0),"")</f>
        <v>R5</v>
      </c>
      <c r="C9" s="151">
        <v>4</v>
      </c>
      <c r="D9" s="151" t="s">
        <v>33427</v>
      </c>
      <c r="E9" s="151" t="s">
        <v>39021</v>
      </c>
      <c r="F9" s="152">
        <v>45964.61383101852</v>
      </c>
      <c r="G9" s="153">
        <f ca="1">IFERROR(NOW()-F9,"")</f>
        <v>2.5075115736399312E-2</v>
      </c>
      <c r="H9" s="152">
        <v>45964.592997685184</v>
      </c>
      <c r="I9" s="151" t="str">
        <f>IFERROR(VLOOKUP(D9,DB!A:F,6,0),"")</f>
        <v>SCECO</v>
      </c>
      <c r="J9" s="151" t="str">
        <f>IFERROR(VLOOKUP(D9,DB!A:G,7,0),"")</f>
        <v>Vandalized</v>
      </c>
      <c r="K9" s="151" t="s">
        <v>39138</v>
      </c>
      <c r="L9" s="151" t="str">
        <f>IFERROR(VLOOKUP(D9,DB!A:I,9,0),"")</f>
        <v>Latis</v>
      </c>
    </row>
    <row r="10" spans="1:13" ht="15">
      <c r="A10" s="151"/>
      <c r="B10" s="151" t="str">
        <f>IFERROR(VLOOKUP(D10,DB!A:K,11,0),"")</f>
        <v/>
      </c>
      <c r="C10" s="151"/>
      <c r="D10" s="151"/>
      <c r="E10" s="151"/>
      <c r="F10" s="152"/>
      <c r="G10" s="153">
        <f ca="1">IFERROR(NOW()-F10,"")</f>
        <v>45964.638906134256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45964.638906134256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45964.638906134256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45964.638906134256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45964.638906134256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45964.638906134256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45964.638906134256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45964.638906134256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45964.638906134256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45964.638906134256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45964.638906134256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45964.638906134256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45964.638906134256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45964.638906134256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45964.638906134256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45964.638906134256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45964.638906134256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45964.638906134256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45964.638906134256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45964.638906134256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45964.638906134256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45964.638906134256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45964.638906134256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45964.638906134256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45964.638906134256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45964.638906134256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45964.638906134256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45964.638906134256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45964.638906134256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45964.638906134256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45964.638906134256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45964.638906134256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45964.638906134256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45964.638906134256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45964.638906134256</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45964.638906134256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45964.638906134256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45964.638906134256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45964.638906134256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45964.638906134256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45964.638906134256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45964.638906134256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45964.638906134256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45964.638906134256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45964.638906134256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45964.638906134256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45964.638906134256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45964.638906134256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45964.638906134256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45964.638906134256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45964.638906134256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45964.638906134256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45964.638906134256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45964.638906134256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45964.638906134256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45964.638906134256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45964.638906134256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45964.638906134256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45964.638906134256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45964.638906134256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45964.638906134256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45964.638906134256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45964.638906134256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45964.638906134256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45964.638906134256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45964.638906134256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45964.638906134256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45964.638906134256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45964.638906134256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45964.638906134256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45964.638906134256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45964.638906134256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45964.638906134256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45964.638906134256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45964.638906134256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45964.638906134256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45964.638906134256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45964.638906134256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45964.638906134256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45964.638906134256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45964.638906134256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45964.638906134256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45964.638906134256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45964.638906134256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45964.638906134256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45964.638906134256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45964.638906134256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45964.638906134256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45964.638906134256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45964.638906134256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45964.638906134256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45964.638906134256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45964.638906134256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45964.638906134256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45964.638906134256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45964.638906134256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45964.638906134256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45964.638906134256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45964.638906134256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45964.638906134256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45964.638906134256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45964.638906134256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45964.638906134256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45964.638906134256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45964.638906134256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45964.638906134256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45964.638906134256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45964.638906134256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45964.638906134256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45964.638906134256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45964.638906134256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45964.638906134256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45964.638906134256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45964.638906134256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45964.638906134256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45964.638906134256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45964.638906134256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45964.638906134256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45964.638906134256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45964.638906134256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45964.638906134256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45964.638906134256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45964.638906134256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45964.638906134256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45964.638906134256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45964.638906134256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45964.638906134256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45964.638906134256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45964.638906134256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45964.638906134256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45964.638906134256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45964.638906134256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45964.638906134256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45964.638906134256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45964.638906134256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45964.638906134256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45964.638906134256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45964.638906134256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45964.638906134256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45964.638906134256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45964.638906134256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45964.638906134256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45964.638906134256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45964.638906134256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45964.638906134256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45964.638906134256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45964.638906134256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45964.638906134256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45964.638906134256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45964.638906134256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45964.638906134256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45964.638906134256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45964.638906134256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45964.638906134256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45964.638906134256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45964.638906134256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45964.638906134256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45964.638906134256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45964.638906134256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45964.638906134256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45964.638906134256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45964.638906134256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45964.638906134256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45964.638906134256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45964.638906134256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45964.638906134256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45964.638906134256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45964.638906134256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45964.638906134256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45964.638906134256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45964.638906134256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45964.638906134256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45964.638906134256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45964.638906134256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45964.638906134256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45964.638906134256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45964.638906134256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45964.638906134256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45964.638906134256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45964.638906134256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45964.638906134256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45964.638906134256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45964.638906134256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45964.638906134256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45964.638906134256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45964.638906134256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45964.638906134256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45964.638906134256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45964.638906134256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45964.638906134256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45964.638906134256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45964.638906134256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45964.638906134256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45964.638906134256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45964.638906134256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45964.638906134256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45964.638906134256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45964.638906134256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45964.638906134256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45964.638906134256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45964.638906134256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45964.638906134256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45964.638906134256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45964.638906134256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45964.638906134256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45964.638906134256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45964.638906134256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45964.638906134256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45964.638906134256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45964.638906134256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45964.638906134256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45964.638906134256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45964.638906134256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45964.638906134256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45964.638906134256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45964.638906134256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45964.638906134256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45964.638906134256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45964.638906134256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45964.638906134256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45964.638906134256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45964.638906134256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45964.638906134256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45964.638906134256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45964.638906134256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45964.638906134256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45964.638906134256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45964.638906134256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45964.638906134256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45964.638906134256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45964.638906134256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45964.638906134256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45964.638906134256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45964.638906134256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45964.638906134256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45964.638906134256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45964.638906134256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45964.638906134256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45964.638906134256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45964.638906134256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45964.638906134256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45964.638906134256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45964.638906134256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45964.638906134256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45964.638906134256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45964.638906134256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45964.638906134256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45964.638906134256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45964.638906134256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45964.638906134256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45964.638906134256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45964.638906134256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45964.638906134256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45964.638906134256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45964.638906134256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45964.638906134256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45964.638906134256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45964.638906134256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45964.638906134256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45964.638906134256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45964.638906134256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45964.638906134256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45964.638906134256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45964.638906134256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45964.638906134256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45964.638906134256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45964.638906134256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45964.638906134256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45964.638906134256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45964.638906134256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45964.638906134256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45964.638906134256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45964.638906134256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45964.638906134256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45964.638906134256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45964.638906134256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45964.638906134256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45964.638906134256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45964.638906134256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45964.638906134256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45964.638906134256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45964.638906134256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45964.638906134256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45964.638906134256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45964.638906134256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45964.638906134256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45964.638906134256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45964.638906134256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45964.638906134256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45964.638906134256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45964.638906134256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45964.638906134256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45964.638906134256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45964.638906134256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45964.638906134256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45964.638906134256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45964.638906134256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45964.638906134256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45964.638906134256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45964.638906134256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45964.638906134256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45964.638906134256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45964.638906134256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45964.638906134256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45964.638906134256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45964.638906134256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45964.638906134256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45964.638906134256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45964.638906134256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45964.638906134256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45964.638906134256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45964.638906134256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45964.638906134256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45964.638906134256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45964.638906134256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45964.638906134256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45964.638906134256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45964.638906134256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45964.638906134256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45964.638906134256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45964.638906134256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45964.638906134256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45964.638906134256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45964.638906134256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45964.638906134256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45964.638906134256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45964.638906134256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45964.638906134256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45964.638906134256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45964.638906134256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45964.638906134256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45964.638906134256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45964.638906134256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45964.638906134256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45964.638906134256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45964.638906134256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45964.638906134256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45964.638906134256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45964.638906134256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45964.638906134256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45964.638906134256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45964.638906134256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45964.638906134256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45964.638906134256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45964.638906134256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45964.638906134256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45964.638906134256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45964.638906134256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45964.638906134256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45964.638906134256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45964.638906134256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45964.638906134256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45964.638906134256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45964.638906134256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45964.638906134256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45964.638906134256</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39139</v>
      </c>
      <c r="B2" s="169" t="str">
        <f>IFERROR(VLOOKUP(D2,DB!A:K,11,0),"")</f>
        <v>R6</v>
      </c>
      <c r="C2" s="170">
        <v>1</v>
      </c>
      <c r="D2" s="169" t="s">
        <v>29382</v>
      </c>
      <c r="E2" s="102" t="s">
        <v>39021</v>
      </c>
      <c r="F2" s="171">
        <v>45964.581122685187</v>
      </c>
      <c r="G2" s="115">
        <f t="shared" ref="G2:G13" ca="1" si="0">IFERROR(NOW()-F2,"-")</f>
        <v>5.7783449068665504E-2</v>
      </c>
      <c r="H2" s="171">
        <v>45964.575462962966</v>
      </c>
      <c r="I2" s="169" t="str">
        <f>IFERROR(VLOOKUP(D2,DB!A:F,6,0),"")</f>
        <v>SCECO</v>
      </c>
      <c r="J2" s="169" t="str">
        <f>IFERROR(VLOOKUP(D2,DB!A:G,7,0),"")</f>
        <v>Dead</v>
      </c>
      <c r="K2" s="172" t="s">
        <v>39140</v>
      </c>
      <c r="L2" s="173" t="str">
        <f>IFERROR(VLOOKUP(D2,DB!A:I,9,0),"")</f>
        <v>Latis</v>
      </c>
    </row>
    <row r="3" spans="1:16383" ht="31.5" customHeight="1">
      <c r="A3" s="168"/>
      <c r="B3" s="169" t="str">
        <f>IFERROR(VLOOKUP(D3,DB!A:K,11,0),"")</f>
        <v/>
      </c>
      <c r="C3" s="170"/>
      <c r="D3" s="169"/>
      <c r="E3" s="102"/>
      <c r="F3" s="171"/>
      <c r="G3" s="115">
        <f t="shared" ca="1" si="0"/>
        <v>45964.638906134256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45964.638906134256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45964.638906134256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45964.638906134256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45964.638906134256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45964.638906134256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45964.638906134256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45964.638906134256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45964.638906134256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45964.638906134256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45964.638906134256</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45964.638906134256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45964.638906134256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45964.638906134256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45964.638906134256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45964.638906134256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45964.638906134256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45964.638906134256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45964.638906134256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45964.638906134256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45964.638906134256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45964.638906134256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45964.638906134256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45964.638906134256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45964.638906134256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45964.638906134256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45964.638906134256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45964.638906134256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45964.638906134256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45964.638906134256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45964.638906134256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