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64" documentId="13_ncr:1_{F6CB121F-512D-4AA6-A0C1-0FB36C537598}" xr6:coauthVersionLast="47" xr6:coauthVersionMax="47" xr10:uidLastSave="{FF2E6D5E-1F5C-4979-8533-02AD55BA09A9}"/>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<sst xmlns="http://schemas.openxmlformats.org/spreadsheetml/2006/main" count="180308" uniqueCount="39135">
  <si>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</si>
  <si>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</si>
  <si>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</si>
  <si>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</si>
  <si>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</si>
  <si>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</si>
  <si>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</si>
  <si>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</si>
  <si>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</si>
  <si>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</si>
  <si>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</si>
  <si>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</si>
  <si>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</si>
  <si>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</si>
  <si>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</si>
  <si>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</si>
  <si>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</si>
  <si>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</si>
  <si>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</si>
  <si>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</si>
  <si>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</si>
  <si>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</si>
  <si>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</si>
  <si>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</si>
  <si>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</si>
  <si>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</si>
  <si>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</si>
  <si>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</si>
  <si>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</si>
  <si>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</si>
  <si>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</si>
  <si>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</si>
  <si>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</si>
  <si>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</si>
  <si>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</si>
  <si>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</si>
  <si>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</si>
  <si>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</si>
  <si>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</si>
  <si>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</si>
  <si>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</si>
  <si>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</si>
  <si>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</si>
  <si>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</si>
  <si>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</si>
  <si>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</si>
  <si>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</si>
  <si>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</si>
  <si>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</si>
  <si>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</si>
  <si>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</si>
  <si>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</si>
  <si>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</si>
  <si>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</si>
  <si>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</si>
  <si>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</si>
  <si>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</si>
  <si>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</si>
  <si>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</si>
  <si>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</si>
  <si>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</si>
  <si>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</si>
  <si>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</si>
  <si>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</si>
  <si>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</si>
  <si>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</si>
  <si>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</si>
  <si>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</si>
  <si>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</si>
  <si>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</si>
  <si>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</si>
  <si>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</si>
  <si>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</si>
  <si>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</si>
  <si>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</si>
  <si>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</si>
  <si>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</si>
  <si>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</si>
  <si>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</si>
  <si>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</si>
  <si>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</si>
  <si>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</si>
  <si>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</si>
  <si>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</si>
  <si>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</si>
  <si>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</si>
  <si>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</si>
  <si>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</si>
  <si>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</si>
  <si>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</si>
  <si>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</si>
  <si>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</si>
  <si>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</si>
  <si>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</si>
  <si>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</si>
  <si>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</si>
  <si>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</si>
  <si>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</si>
  <si>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</si>
  <si>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</si>
  <si>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</si>
  <si>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</si>
  <si>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</si>
  <si>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</si>
  <si>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</si>
  <si>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</si>
  <si>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</si>
  <si>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</si>
  <si>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</si>
  <si>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</si>
  <si>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</si>
  <si>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</si>
  <si>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</si>
  <si>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</si>
  <si>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</si>
  <si>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</si>
  <si>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</si>
  <si>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</si>
  <si>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</si>
  <si>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</si>
  <si>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</si>
  <si>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</si>
  <si>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</si>
  <si>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</si>
  <si>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</si>
  <si>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</si>
  <si>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</si>
  <si>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</si>
  <si>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</si>
  <si>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</si>
  <si>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</si>
  <si>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</si>
  <si>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</si>
  <si>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</si>
  <si>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</si>
  <si>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</si>
  <si>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</si>
  <si>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</si>
  <si>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</si>
  <si>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</si>
  <si>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</si>
  <si>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</si>
  <si>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</si>
  <si>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</si>
  <si>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</si>
  <si>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</si>
  <si>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</si>
  <si>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</si>
  <si>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</si>
  <si>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</si>
  <si>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</si>
  <si>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</si>
  <si>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</si>
  <si>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</si>
  <si>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</si>
  <si>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</si>
  <si>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</si>
  <si>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</si>
  <si>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</si>
  <si>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</si>
  <si>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</si>
  <si>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</si>
  <si>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</si>
  <si>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</si>
  <si>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</si>
  <si>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</si>
  <si>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</si>
  <si>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</si>
  <si>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</si>
  <si>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</si>
  <si>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</si>
  <si>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</si>
  <si>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</si>
  <si>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</si>
  <si>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</si>
  <si>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</si>
  <si>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</si>
  <si>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</si>
  <si>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</si>
  <si>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</si>
  <si>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</si>
  <si>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</si>
  <si>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</si>
  <si>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</si>
  <si>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</si>
  <si>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</si>
  <si>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</si>
  <si>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</si>
  <si>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</si>
  <si>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</si>
  <si>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</si>
  <si>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</si>
  <si>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</si>
  <si>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</si>
  <si>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</si>
  <si>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</si>
  <si>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</si>
  <si>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</si>
  <si>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</si>
  <si>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</si>
  <si>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</si>
  <si>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</si>
  <si>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</si>
  <si>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</si>
  <si>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</si>
  <si>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</si>
  <si>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</si>
  <si>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</si>
  <si>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</si>
  <si>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</si>
  <si>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</si>
  <si>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</si>
  <si>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</si>
  <si>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</si>
  <si>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</si>
  <si>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</si>
  <si>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</si>
  <si>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</si>
  <si>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</si>
  <si>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</si>
  <si>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</si>
  <si>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</si>
  <si>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</si>
  <si>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</si>
  <si>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</si>
  <si>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</si>
  <si>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</si>
  <si>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</si>
  <si>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</si>
  <si>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</si>
  <si>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</si>
  <si>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</si>
  <si>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</si>
  <si>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</si>
  <si>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</si>
  <si>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</si>
  <si>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</si>
  <si>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</si>
  <si>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</si>
  <si>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</si>
  <si>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</si>
  <si>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</si>
  <si>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</si>
  <si>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</si>
  <si>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</si>
  <si>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</si>
  <si>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</si>
  <si>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</si>
  <si>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</si>
  <si>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</si>
  <si>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</si>
  <si>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</si>
  <si>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</si>
  <si>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</si>
  <si>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</si>
  <si>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</si>
  <si>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</si>
  <si>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</si>
  <si>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</si>
  <si>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</si>
  <si>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</si>
  <si>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</si>
  <si>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</si>
  <si>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</si>
  <si>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</si>
  <si>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</si>
  <si>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</si>
  <si>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</si>
  <si>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</si>
  <si>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</si>
  <si>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</si>
  <si>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</si>
  <si>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</si>
  <si>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</si>
  <si>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</si>
  <si>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</si>
  <si>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</si>
  <si>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</si>
  <si>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</si>
  <si>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</si>
  <si>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</si>
  <si>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</si>
  <si>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</si>
  <si>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</si>
  <si>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</si>
  <si>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</si>
  <si>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</si>
  <si>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</si>
  <si>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</si>
  <si>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</si>
  <si>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</si>
  <si>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</si>
  <si>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</si>
  <si>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</si>
  <si>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</si>
  <si>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</si>
  <si>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</si>
  <si>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</si>
  <si>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</si>
  <si>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</si>
  <si>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</si>
  <si>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</si>
  <si>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</si>
  <si>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</si>
  <si>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</si>
  <si>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</si>
  <si>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</si>
  <si>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</si>
  <si>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</si>
  <si>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</si>
  <si>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</si>
  <si>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</si>
  <si>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</si>
  <si>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</si>
  <si>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</si>
  <si>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</si>
  <si>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</si>
  <si>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</si>
  <si>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</si>
  <si>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</si>
  <si>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</si>
  <si>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</si>
  <si>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</si>
  <si>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</si>
  <si>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</si>
  <si>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</si>
  <si>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</si>
  <si>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</si>
  <si>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</si>
  <si>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</si>
  <si>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</si>
  <si>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</si>
  <si>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</si>
  <si>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</si>
  <si>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</si>
  <si>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</si>
  <si>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</si>
  <si>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</si>
  <si>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</si>
  <si>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</si>
  <si>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</si>
  <si>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</si>
  <si>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</si>
  <si>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</si>
  <si>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</si>
  <si>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</si>
  <si>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</si>
  <si>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</si>
  <si>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</si>
  <si>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</si>
  <si>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</si>
  <si>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</si>
  <si>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</si>
  <si>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</si>
  <si>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</si>
  <si>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</si>
  <si>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</si>
  <si>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</si>
  <si>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</si>
  <si>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</si>
  <si>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</si>
  <si>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</si>
  <si>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</si>
  <si>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</si>
  <si>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</si>
  <si>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</si>
  <si>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</si>
  <si>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</si>
  <si>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</si>
  <si>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</si>
  <si>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</si>
  <si>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</si>
  <si>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</si>
  <si>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</si>
  <si>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</si>
  <si>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</si>
  <si>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</si>
  <si>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</si>
  <si>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</si>
  <si>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</si>
  <si>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</si>
  <si>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</si>
  <si>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</si>
  <si>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</si>
  <si>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</si>
  <si>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</si>
  <si>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</si>
  <si>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</si>
  <si>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</si>
  <si>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</si>
  <si>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</si>
  <si>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</si>
  <si>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</si>
  <si>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</si>
  <si>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</si>
  <si>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</si>
  <si>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</si>
  <si>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</si>
  <si>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</si>
  <si>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</si>
  <si>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</si>
  <si>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</si>
  <si>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</si>
  <si>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</si>
  <si>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</si>
  <si>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</si>
  <si>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</si>
  <si>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</si>
  <si>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</si>
  <si>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</si>
  <si>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</si>
  <si>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</si>
  <si>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</si>
  <si>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</si>
  <si>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</si>
  <si>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</si>
  <si>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</si>
  <si>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</si>
  <si>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</si>
  <si>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</si>
  <si>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</si>
  <si>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</si>
  <si>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</si>
  <si>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</si>
  <si>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</si>
  <si>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</si>
  <si>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</si>
  <si>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</si>
  <si>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</si>
  <si>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</si>
  <si>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</si>
  <si>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</si>
  <si>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</si>
  <si>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</si>
  <si>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</si>
  <si>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</si>
  <si>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</si>
  <si>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</si>
  <si>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</si>
  <si>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</si>
  <si>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</si>
  <si>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</si>
  <si>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</si>
  <si>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</si>
  <si>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</si>
  <si>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</si>
  <si>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</si>
  <si>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</si>
  <si>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</si>
  <si>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</si>
  <si>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</si>
  <si>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</si>
  <si>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</si>
  <si>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</si>
  <si>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</si>
  <si>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</si>
  <si>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</si>
  <si>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</si>
  <si>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</si>
  <si>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</si>
  <si>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</si>
  <si>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</si>
  <si>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</si>
  <si>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</si>
  <si>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</si>
  <si>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</si>
  <si>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</si>
  <si>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</si>
  <si>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</si>
  <si>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</si>
  <si>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</si>
  <si>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</si>
  <si>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</si>
  <si>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</si>
  <si>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</si>
  <si>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</si>
  <si>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</si>
  <si>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</si>
  <si>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</si>
  <si>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</si>
  <si>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</si>
  <si>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</si>
  <si>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</si>
  <si>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</si>
  <si>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</si>
  <si>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</si>
  <si>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</si>
  <si>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</si>
  <si>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</si>
  <si>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</si>
  <si>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</si>
  <si>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</si>
  <si>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</si>
  <si>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</si>
  <si>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</si>
  <si>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</si>
  <si>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</si>
  <si>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</si>
  <si>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</si>
  <si>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</si>
  <si>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</si>
  <si>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</si>
  <si>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</si>
  <si>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</si>
  <si>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</si>
  <si>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</si>
  <si>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</si>
  <si>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</si>
  <si>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</si>
  <si>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</si>
  <si>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</si>
  <si>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</si>
  <si>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</si>
  <si>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</si>
  <si>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</si>
  <si>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</si>
  <si>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</si>
  <si>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</si>
  <si>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</si>
  <si>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</si>
  <si>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</si>
  <si>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</si>
  <si>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</si>
  <si>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</si>
  <si>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</si>
  <si>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</si>
  <si>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</si>
  <si>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</si>
  <si>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</si>
  <si>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</si>
  <si>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</si>
  <si>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</si>
  <si>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</si>
  <si>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</si>
  <si>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</si>
  <si>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</si>
  <si>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</si>
  <si>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</si>
  <si>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</si>
  <si>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</si>
  <si>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</si>
  <si>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</si>
  <si>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</si>
  <si>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</si>
  <si>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</si>
  <si>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</si>
  <si>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</si>
  <si>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</si>
  <si>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</si>
  <si>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</si>
  <si>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</si>
  <si>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</si>
  <si>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</si>
  <si>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</si>
  <si>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</si>
  <si>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</si>
  <si>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</si>
  <si>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</si>
  <si>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</si>
  <si>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</si>
  <si>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</si>
  <si>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</si>
  <si>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</si>
  <si>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</si>
  <si>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</si>
  <si>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</si>
  <si>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</si>
  <si>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</si>
  <si>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</si>
  <si>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</si>
  <si>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</si>
  <si>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</si>
  <si>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</si>
  <si>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</si>
  <si>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</si>
  <si>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</si>
  <si>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</si>
  <si>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</si>
  <si>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</si>
  <si>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</si>
  <si>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</si>
  <si>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</si>
  <si>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</si>
  <si>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</si>
  <si>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</si>
  <si>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</si>
  <si>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</si>
  <si>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</si>
  <si>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</si>
  <si>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</si>
  <si>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</si>
  <si>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</si>
  <si>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</si>
  <si>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</si>
  <si>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</si>
  <si>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</si>
  <si>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</si>
  <si>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</si>
  <si>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</si>
  <si>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</si>
  <si>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</si>
  <si>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</si>
  <si>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</si>
  <si>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</si>
  <si>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</si>
  <si>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</si>
  <si>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</si>
  <si>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</si>
  <si>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</si>
  <si>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</si>
  <si>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</si>
  <si>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</si>
  <si>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</si>
  <si>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</si>
  <si>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</si>
  <si>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</si>
  <si>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</si>
  <si>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</si>
  <si>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</si>
  <si>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</si>
  <si>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</si>
  <si>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</si>
  <si>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</si>
  <si>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</si>
  <si>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</si>
  <si>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</si>
  <si>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</si>
  <si>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</si>
  <si>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</si>
  <si>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</si>
  <si>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</si>
  <si>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</si>
  <si>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</si>
  <si>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</si>
  <si>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</si>
  <si>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</si>
  <si>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</si>
  <si>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</si>
  <si>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</si>
  <si>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</si>
  <si>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</si>
  <si>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</si>
  <si>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</si>
  <si>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</si>
  <si>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</si>
  <si>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</si>
  <si>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</si>
  <si>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</si>
  <si>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</si>
  <si>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</si>
  <si>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</si>
  <si>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</si>
  <si>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</si>
  <si>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</si>
  <si>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</si>
  <si>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</si>
  <si>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</si>
  <si>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</si>
  <si>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</si>
  <si>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</si>
  <si>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</si>
  <si>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</si>
  <si>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</si>
  <si>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</si>
  <si>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</si>
  <si>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</si>
  <si>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</si>
  <si>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</si>
  <si>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</si>
  <si>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</si>
  <si>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</si>
  <si>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</si>
  <si>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</si>
  <si>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</si>
  <si>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</si>
  <si>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</si>
  <si>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</si>
  <si>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</si>
  <si>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</si>
  <si>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</si>
  <si>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</si>
  <si>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</si>
  <si>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</si>
  <si>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</si>
  <si>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</si>
  <si>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</si>
  <si>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</si>
  <si>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</si>
  <si>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</si>
  <si>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</si>
  <si>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</si>
  <si>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</si>
  <si>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</si>
  <si>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</si>
  <si>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</si>
  <si>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</si>
  <si>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</si>
  <si>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</si>
  <si>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</si>
  <si>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</si>
  <si>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</si>
  <si>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</si>
  <si>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</si>
  <si>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</si>
  <si>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</si>
  <si>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</si>
  <si>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</si>
  <si>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</si>
  <si>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</si>
  <si>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</si>
  <si>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</si>
  <si>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</si>
  <si>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</si>
  <si>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</si>
  <si>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</si>
  <si>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</si>
  <si>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</si>
  <si>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</si>
  <si>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</si>
  <si>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</si>
  <si>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</si>
  <si>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</si>
  <si>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</si>
  <si>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</si>
  <si>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</si>
  <si>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</si>
  <si>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</si>
  <si>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</si>
  <si>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</si>
  <si>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</si>
  <si>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</si>
  <si>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</si>
  <si>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</si>
  <si>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</si>
  <si>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</si>
  <si>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</si>
  <si>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</si>
  <si>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</si>
  <si>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</si>
  <si>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</si>
  <si>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</si>
  <si>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</si>
  <si>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</si>
  <si>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</si>
  <si>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</si>
  <si>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</si>
  <si>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</si>
  <si>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</si>
  <si>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</si>
  <si>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</si>
  <si>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</si>
  <si>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</si>
  <si>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</si>
  <si>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</si>
  <si>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</si>
  <si>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</si>
  <si>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</si>
  <si>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</si>
  <si>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</si>
  <si>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</si>
  <si>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</si>
  <si>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</si>
  <si>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</si>
  <si>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</si>
  <si>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</si>
  <si>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</si>
  <si>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</si>
  <si>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</si>
  <si>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</si>
  <si>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</si>
  <si>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</si>
  <si>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</si>
  <si>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</si>
  <si>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</si>
  <si>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</si>
  <si>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</si>
  <si>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</si>
  <si>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</si>
  <si>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</si>
  <si>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</si>
  <si>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</si>
  <si>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</si>
  <si>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</si>
  <si>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</si>
  <si>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</si>
  <si>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</si>
  <si>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</si>
  <si>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</si>
  <si>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</si>
  <si>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</si>
  <si>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</si>
  <si>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</si>
  <si>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</si>
  <si>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</si>
  <si>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</si>
  <si>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</si>
  <si>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</si>
  <si>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</si>
  <si>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</si>
  <si>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</si>
  <si>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</si>
  <si>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</si>
  <si>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</si>
  <si>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</si>
  <si>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</si>
  <si>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</si>
  <si>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</si>
  <si>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</si>
  <si>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</si>
  <si>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</si>
  <si>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</si>
  <si>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</si>
  <si>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</si>
  <si>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</si>
  <si>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</si>
  <si>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</si>
  <si>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</si>
  <si>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</si>
  <si>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</si>
  <si>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</si>
  <si>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</si>
  <si>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</si>
  <si>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</si>
  <si>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</si>
  <si>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</si>
  <si>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</si>
  <si>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</si>
  <si>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</si>
  <si>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</si>
  <si>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</si>
  <si>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</si>
  <si>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</si>
  <si>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</si>
  <si>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</si>
  <si>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</si>
  <si>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</si>
  <si>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</si>
  <si>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</si>
  <si>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</si>
  <si>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</si>
  <si>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</si>
  <si>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</si>
  <si>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</si>
  <si>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</si>
  <si>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</si>
  <si>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</si>
  <si>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</si>
  <si>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</si>
  <si>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</si>
  <si>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</si>
  <si>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</si>
  <si>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</si>
  <si>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</si>
  <si>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</si>
  <si>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</si>
  <si>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</si>
  <si>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</si>
  <si>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</si>
  <si>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</si>
  <si>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</si>
  <si>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</si>
  <si>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</si>
  <si>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</si>
  <si>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</si>
  <si>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</si>
  <si>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</si>
  <si>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</si>
  <si>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</si>
  <si>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</si>
  <si>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</si>
  <si>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</si>
  <si>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</si>
  <si>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</si>
  <si>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</si>
  <si>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</si>
  <si>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</si>
  <si>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</si>
  <si>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</si>
  <si>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</si>
  <si>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</si>
  <si>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</si>
  <si>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</si>
  <si>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</si>
  <si>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</si>
  <si>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</si>
  <si>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</si>
  <si>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</si>
  <si>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</si>
  <si>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</si>
  <si>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</si>
  <si>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</si>
  <si>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</si>
  <si>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</si>
  <si>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</si>
  <si>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</si>
  <si>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</si>
  <si>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</si>
  <si>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</si>
  <si>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</si>
  <si>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</si>
  <si>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</si>
  <si>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</si>
  <si>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</si>
  <si>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</si>
  <si>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</si>
  <si>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</si>
  <si>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</si>
  <si>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</si>
  <si>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</si>
  <si>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</si>
  <si>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</si>
  <si>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</si>
  <si>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</si>
  <si>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</si>
  <si>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</si>
  <si>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</si>
  <si>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</si>
  <si>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</si>
  <si>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</si>
  <si>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</si>
  <si>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</si>
  <si>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</si>
  <si>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</si>
  <si>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</si>
  <si>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</si>
  <si>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</si>
  <si>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</si>
  <si>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</si>
  <si>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</si>
  <si>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</si>
  <si>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</si>
  <si>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</si>
  <si>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</si>
  <si>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</si>
  <si>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</si>
  <si>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</si>
  <si>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</si>
  <si>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</si>
  <si>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</si>
  <si>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</si>
  <si>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</si>
  <si>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</si>
  <si>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</si>
  <si>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</si>
  <si>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</si>
  <si>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</si>
  <si>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</si>
  <si>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</si>
  <si>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</si>
  <si>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</si>
  <si>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</si>
  <si>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</si>
  <si>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</si>
  <si>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</si>
  <si>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</si>
  <si>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</si>
  <si>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</si>
  <si>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</si>
  <si>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</si>
  <si>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</si>
  <si>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</si>
  <si>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</si>
  <si>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</si>
  <si>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</si>
  <si>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</si>
  <si>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</si>
  <si>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</si>
  <si>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</si>
  <si>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</si>
  <si>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</si>
  <si>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</si>
  <si>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</si>
  <si>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</si>
  <si>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</si>
  <si>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</si>
  <si>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</si>
  <si>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</si>
  <si>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</si>
  <si>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</si>
  <si>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</si>
  <si>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</si>
  <si>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</si>
  <si>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</si>
  <si>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</si>
  <si>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</si>
  <si>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</si>
  <si>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</si>
  <si>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</si>
  <si>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</si>
  <si>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</si>
  <si>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</si>
  <si>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</si>
  <si>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</si>
  <si>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</si>
  <si>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</si>
  <si>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</si>
  <si>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</si>
  <si>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</si>
  <si>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</si>
  <si>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</si>
  <si>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</si>
  <si>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</si>
  <si>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</si>
  <si>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</si>
  <si>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</si>
  <si>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</si>
  <si>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</si>
  <si>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</si>
  <si>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</si>
  <si>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</si>
  <si>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</si>
  <si>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</si>
  <si>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</si>
  <si>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</si>
  <si>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</si>
  <si>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</si>
  <si>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</si>
  <si>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</si>
  <si>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</si>
  <si>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</si>
  <si>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</si>
  <si>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</si>
  <si>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</si>
  <si>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</si>
  <si>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</si>
  <si>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</si>
  <si>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</si>
  <si>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</si>
  <si>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</si>
  <si>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</si>
  <si>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</si>
  <si>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</si>
  <si>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</si>
  <si>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</si>
  <si>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</si>
  <si>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</si>
  <si>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</si>
  <si>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</si>
  <si>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</si>
  <si>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</si>
  <si>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</si>
  <si>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</si>
  <si>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</si>
  <si>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</si>
  <si>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</si>
  <si>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</si>
  <si>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</si>
  <si>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</si>
  <si>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</si>
  <si>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</si>
  <si>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</si>
  <si>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</si>
  <si>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</si>
  <si>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</si>
  <si>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</si>
  <si>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</si>
  <si>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</si>
  <si>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</si>
  <si>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</si>
  <si>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</si>
  <si>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</si>
  <si>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</si>
  <si>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</si>
  <si>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</si>
  <si>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</si>
  <si>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</si>
  <si>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</si>
  <si>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</si>
  <si>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</si>
  <si>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</si>
  <si>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</si>
  <si>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</si>
  <si>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</si>
  <si>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</si>
  <si>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</si>
  <si>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</si>
  <si>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</si>
  <si>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</si>
  <si>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</si>
  <si>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</si>
  <si>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</si>
  <si>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</si>
  <si>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</si>
  <si>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</si>
  <si>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</si>
  <si>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</si>
  <si>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</si>
  <si>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</si>
  <si>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</si>
  <si>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</si>
  <si>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</si>
  <si>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</si>
  <si>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</si>
  <si>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</si>
  <si>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</si>
  <si>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</si>
  <si>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</si>
  <si>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</si>
  <si>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</si>
  <si>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</si>
  <si>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</si>
  <si>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</si>
  <si>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</si>
  <si>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</si>
  <si>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</si>
  <si>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</si>
  <si>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</si>
  <si>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</si>
  <si>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</si>
  <si>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</si>
  <si>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</si>
  <si>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</si>
  <si>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</si>
  <si>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</si>
  <si>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</si>
  <si>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</si>
  <si>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</si>
  <si>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</si>
  <si>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</si>
  <si>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</si>
  <si>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</si>
  <si>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</si>
  <si>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</si>
  <si>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</si>
  <si>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</si>
  <si>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</si>
  <si>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</si>
  <si>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</si>
  <si>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</si>
  <si>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</si>
  <si>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</si>
  <si>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</si>
  <si>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</si>
  <si>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</si>
  <si>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</si>
  <si>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</si>
  <si>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</si>
  <si>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</si>
  <si>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</si>
  <si>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</si>
  <si>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</si>
  <si>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</si>
  <si>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</si>
  <si>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</si>
  <si>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</si>
  <si>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</si>
  <si>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</si>
  <si>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</si>
  <si>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</si>
  <si>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</si>
  <si>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</si>
  <si>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</si>
  <si>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</si>
  <si>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</si>
  <si>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</si>
  <si>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</si>
  <si>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</si>
  <si>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</si>
  <si>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</si>
  <si>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</si>
  <si>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</si>
  <si>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</si>
  <si>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</si>
  <si>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</si>
  <si>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</si>
  <si>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</si>
  <si>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</si>
  <si>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</si>
  <si>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</si>
  <si>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</si>
  <si>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</si>
  <si>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</si>
  <si>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</si>
  <si>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</si>
  <si>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</si>
  <si>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</si>
  <si>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</si>
  <si>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</si>
  <si>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</si>
  <si>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</si>
  <si>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</si>
  <si>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</si>
  <si>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</si>
  <si>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</si>
  <si>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</si>
  <si>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</si>
  <si>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</si>
  <si>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</si>
  <si>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</si>
  <si>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</si>
  <si>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</si>
  <si>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</si>
  <si>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</si>
  <si>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</si>
  <si>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</si>
  <si>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</si>
  <si>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</si>
  <si>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</si>
  <si>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</si>
  <si>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</si>
  <si>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</si>
  <si>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</si>
  <si>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</si>
  <si>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</si>
  <si>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</si>
  <si>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</si>
  <si>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</si>
  <si>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</si>
  <si>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</si>
  <si>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</si>
  <si>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</si>
  <si>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</si>
  <si>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</si>
  <si>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</si>
  <si>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</si>
  <si>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</si>
  <si>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</si>
  <si>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</si>
  <si>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</si>
  <si>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</si>
  <si>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</si>
  <si>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</si>
  <si>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</si>
  <si>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</si>
  <si>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</si>
  <si>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</si>
  <si>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</si>
  <si>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</si>
  <si>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</si>
  <si>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</si>
  <si>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</si>
  <si>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</si>
  <si>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</si>
  <si>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</si>
  <si>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</si>
  <si>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</si>
  <si>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</si>
  <si>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</si>
  <si>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</si>
  <si>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</si>
  <si>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</si>
  <si>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</si>
  <si>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</si>
  <si>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</si>
  <si>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</si>
  <si>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</si>
  <si>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</si>
  <si>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</si>
  <si>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</si>
  <si>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</si>
  <si>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</si>
  <si>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</si>
  <si>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</si>
  <si>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</si>
  <si>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</si>
  <si>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</si>
  <si>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</si>
  <si>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</si>
  <si>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</si>
  <si>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</si>
  <si>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</si>
  <si>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</si>
  <si>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</si>
  <si>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</si>
  <si>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</si>
  <si>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</si>
  <si>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</si>
  <si>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</si>
  <si>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</si>
  <si>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</si>
  <si>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</si>
  <si>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</si>
  <si>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</si>
  <si>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</si>
  <si>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</si>
  <si>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</si>
  <si>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</si>
  <si>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</si>
  <si>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</si>
  <si>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</si>
  <si>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</si>
  <si>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</si>
  <si>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</si>
  <si>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</si>
  <si>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</si>
  <si>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</si>
  <si>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</si>
  <si>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</si>
  <si>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</si>
  <si>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</si>
  <si>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</si>
  <si>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</si>
  <si>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</si>
  <si>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</si>
  <si>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</si>
  <si>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</si>
  <si>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</si>
  <si>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</si>
  <si>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</si>
  <si>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</si>
  <si>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</si>
  <si>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</si>
  <si>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</si>
  <si>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</si>
  <si>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</si>
  <si>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</si>
  <si>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</si>
  <si>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</si>
  <si>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</si>
  <si>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</si>
  <si>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</si>
  <si>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</si>
  <si>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</si>
  <si>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</si>
  <si>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</si>
  <si>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</si>
  <si>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</si>
  <si>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</si>
  <si>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</si>
  <si>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</si>
  <si>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</si>
  <si>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</si>
  <si>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</si>
  <si>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</si>
  <si>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</si>
  <si>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</si>
  <si>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</si>
  <si>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</si>
  <si>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</si>
  <si>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</si>
  <si>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</si>
  <si>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</si>
  <si>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</si>
  <si>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</si>
  <si>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</si>
  <si>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</si>
  <si>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</si>
  <si>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</si>
  <si>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</si>
  <si>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</si>
  <si>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</si>
  <si>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</si>
  <si>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</si>
  <si>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</si>
  <si>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</si>
  <si>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</si>
  <si>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</si>
  <si>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</si>
  <si>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</si>
  <si>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</si>
  <si>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</si>
  <si>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</si>
  <si>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</si>
  <si>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</si>
  <si>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</si>
  <si>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</si>
  <si>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</si>
  <si>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</si>
  <si>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</si>
  <si>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</si>
  <si>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</si>
  <si>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</si>
  <si>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</si>
  <si>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</si>
  <si>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</si>
  <si>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</si>
  <si>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</si>
  <si>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</si>
  <si>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</si>
  <si>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</si>
  <si>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</si>
  <si>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</si>
  <si>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</si>
  <si>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</si>
  <si>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</si>
  <si>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</si>
  <si>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</si>
  <si>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</si>
  <si>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</si>
  <si>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</si>
  <si>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</si>
  <si>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</si>
  <si>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</si>
  <si>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</si>
  <si>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</si>
  <si>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</si>
  <si>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</si>
  <si>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</si>
  <si>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</si>
  <si>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</si>
  <si>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</si>
  <si>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</si>
  <si>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</si>
  <si>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</si>
  <si>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</si>
  <si>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</si>
  <si>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</si>
  <si>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</si>
  <si>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</si>
  <si>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</si>
  <si>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</si>
  <si>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</si>
  <si>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</si>
  <si>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</si>
  <si>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</si>
  <si>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</si>
  <si>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</si>
  <si>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</si>
  <si>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</si>
  <si>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</si>
  <si>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</si>
  <si>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</si>
  <si>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</si>
  <si>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</si>
  <si>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</si>
  <si>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</si>
  <si>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</si>
  <si>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</si>
  <si>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</si>
  <si>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</si>
  <si>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</si>
  <si>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</si>
  <si>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</si>
  <si>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</si>
  <si>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</si>
  <si>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</si>
  <si>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</si>
  <si>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</si>
  <si>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</si>
  <si>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</si>
  <si>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</si>
  <si>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</si>
  <si>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</si>
  <si>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</si>
  <si>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</si>
  <si>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</si>
  <si>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</si>
  <si>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</si>
  <si>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</si>
  <si>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</si>
  <si>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</si>
  <si>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</si>
  <si>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</si>
  <si>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</si>
  <si>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</si>
  <si>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</si>
  <si>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</si>
  <si>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</si>
  <si>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</si>
  <si>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</si>
  <si>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</si>
  <si>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</si>
  <si>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</si>
  <si>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</si>
  <si>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</si>
  <si>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</si>
  <si>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</si>
  <si>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</si>
  <si>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</si>
  <si>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</si>
  <si>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</si>
  <si>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</si>
  <si>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</si>
  <si>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</si>
  <si>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</si>
  <si>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</si>
  <si>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</si>
  <si>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</si>
  <si>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</si>
  <si>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</si>
  <si>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</si>
  <si>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</si>
  <si>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</si>
  <si>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</si>
  <si>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</si>
  <si>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</si>
  <si>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</si>
  <si>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</si>
  <si>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</si>
  <si>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</si>
  <si>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</si>
  <si>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</si>
  <si>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</si>
  <si>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</si>
  <si>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</si>
  <si>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</si>
  <si>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</si>
  <si>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</si>
  <si>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</si>
  <si>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</si>
  <si>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</si>
  <si>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</si>
  <si>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</si>
  <si>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</si>
  <si>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</si>
  <si>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</si>
  <si>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</si>
  <si>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</si>
  <si>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</si>
  <si>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</si>
  <si>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</si>
  <si>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</si>
  <si>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</si>
  <si>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</si>
  <si>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</si>
  <si>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</si>
  <si>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</si>
  <si>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</si>
  <si>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</si>
  <si>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</si>
  <si>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</si>
  <si>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</si>
  <si>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</si>
  <si>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</si>
  <si>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</si>
  <si>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</si>
  <si>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</si>
  <si>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</si>
  <si>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</si>
  <si>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</si>
  <si>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</si>
  <si>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</si>
  <si>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</si>
  <si>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</si>
  <si>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</si>
  <si>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</si>
  <si>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</si>
  <si>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</si>
  <si>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</si>
  <si>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</si>
  <si>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</si>
  <si>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</si>
  <si>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</si>
  <si>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</si>
  <si>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</si>
  <si>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</si>
  <si>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</si>
  <si>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</si>
  <si>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</si>
  <si>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</si>
  <si>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</si>
  <si>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</si>
  <si>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</si>
  <si>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</si>
  <si>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</si>
  <si>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</si>
  <si>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</si>
  <si>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</si>
  <si>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</si>
  <si>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</si>
  <si>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</si>
  <si>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</si>
  <si>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</si>
  <si>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</si>
  <si>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</si>
  <si>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</si>
  <si>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</si>
  <si>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</si>
  <si>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</si>
  <si>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</si>
  <si>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</si>
  <si>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</si>
  <si>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</si>
  <si>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</si>
  <si>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</si>
  <si>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</si>
  <si>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</si>
  <si>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</si>
  <si>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</si>
  <si>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</si>
  <si>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</si>
  <si>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</si>
  <si>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</si>
  <si>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</si>
  <si>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</si>
  <si>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</si>
  <si>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</si>
  <si>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</si>
  <si>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</si>
  <si>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</si>
  <si>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</si>
  <si>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</si>
  <si>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</si>
  <si>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</si>
  <si>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</si>
  <si>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</si>
  <si>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</si>
  <si>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</si>
  <si>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</si>
  <si>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</si>
  <si>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</si>
  <si>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</si>
  <si>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</si>
  <si>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</si>
  <si>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</si>
  <si>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</si>
  <si>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</si>
  <si>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</si>
  <si>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</si>
  <si>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</si>
  <si>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</si>
  <si>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</si>
  <si>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</si>
  <si>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</si>
  <si>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</si>
  <si>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</si>
  <si>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</si>
  <si>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</si>
  <si>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</si>
  <si>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</si>
  <si>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</si>
  <si>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</si>
  <si>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</si>
  <si>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</si>
  <si>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</si>
  <si>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</si>
  <si>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</si>
  <si>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</si>
  <si>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</si>
  <si>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</si>
  <si>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</si>
  <si>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</si>
  <si>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</si>
  <si>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</si>
  <si>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</si>
  <si>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</si>
  <si>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</si>
  <si>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</si>
  <si>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</si>
  <si>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</si>
  <si>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</si>
  <si>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</si>
  <si>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</si>
  <si>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</si>
  <si>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</si>
  <si>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</si>
  <si>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</si>
  <si>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</si>
  <si>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</si>
  <si>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</si>
  <si>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</si>
  <si>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</si>
  <si>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</si>
  <si>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</si>
  <si>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</si>
  <si>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</si>
  <si>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</si>
  <si>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</si>
  <si>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</si>
  <si>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</si>
  <si>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</si>
  <si>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</si>
  <si>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</si>
  <si>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</si>
  <si>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</si>
  <si>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</si>
  <si>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</si>
  <si>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</si>
  <si>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</si>
  <si>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</si>
  <si>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</si>
  <si>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</si>
  <si>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</si>
  <si>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</si>
  <si>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</si>
  <si>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</si>
  <si>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</si>
  <si>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</si>
  <si>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</si>
  <si>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</si>
  <si>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</si>
  <si>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</si>
  <si>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</si>
  <si>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</si>
  <si>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</si>
  <si>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</si>
  <si>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</si>
  <si>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</si>
  <si>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</si>
  <si>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</si>
  <si>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</si>
  <si>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</si>
  <si>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</si>
  <si>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</si>
  <si>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</si>
  <si>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</si>
  <si>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</si>
  <si>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</si>
  <si>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</si>
  <si>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</si>
  <si>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</si>
  <si>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</si>
  <si>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</si>
  <si>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</si>
  <si>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</si>
  <si>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</si>
  <si>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</si>
  <si>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</si>
  <si>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</si>
  <si>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</si>
  <si>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</si>
  <si>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</si>
  <si>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</si>
  <si>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</si>
  <si>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</si>
  <si>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</si>
  <si>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</si>
  <si>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</si>
  <si>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</si>
  <si>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</si>
  <si>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</si>
  <si>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</si>
  <si>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</si>
  <si>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</si>
  <si>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</si>
  <si>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</si>
  <si>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</si>
  <si>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</si>
  <si>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</si>
  <si>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</si>
  <si>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</si>
  <si>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</si>
  <si>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</si>
  <si>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</si>
  <si>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</si>
  <si>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</si>
  <si>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</si>
  <si>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</si>
  <si>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</si>
  <si>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</si>
  <si>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</si>
  <si>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</si>
  <si>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</si>
  <si>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</si>
  <si>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</si>
  <si>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</si>
  <si>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</si>
  <si>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</si>
  <si>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</si>
  <si>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</si>
  <si>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</si>
  <si>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</si>
  <si>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</si>
  <si>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</si>
  <si>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</si>
  <si>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</si>
  <si>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</si>
  <si>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</si>
  <si>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</si>
  <si>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</si>
  <si>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</si>
  <si>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</si>
  <si>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</si>
  <si>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</si>
  <si>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</si>
  <si>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</si>
  <si>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</si>
  <si>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</si>
  <si>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</si>
  <si>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</si>
  <si>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</si>
  <si>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</si>
  <si>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</si>
  <si>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</si>
  <si>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</si>
  <si>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</si>
  <si>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</si>
  <si>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</si>
  <si>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</si>
  <si>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</si>
  <si>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</si>
  <si>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</si>
  <si>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</si>
  <si>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</si>
  <si>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</si>
  <si>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</si>
  <si>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</si>
  <si>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</si>
  <si>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</si>
  <si>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</si>
  <si>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</si>
  <si>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</si>
  <si>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</si>
  <si>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</si>
  <si>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</si>
  <si>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</si>
  <si>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</si>
  <si>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</si>
  <si>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</si>
  <si>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</si>
  <si>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</si>
  <si>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</si>
  <si>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</si>
  <si>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</si>
  <si>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</si>
  <si>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</si>
  <si>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</si>
  <si>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</si>
  <si>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</si>
  <si>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</si>
  <si>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</si>
  <si>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</si>
  <si>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</si>
  <si>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</si>
  <si>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</si>
  <si>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</si>
  <si>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</si>
  <si>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</si>
  <si>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</si>
  <si>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</si>
  <si>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</si>
  <si>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</si>
  <si>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</si>
  <si>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</si>
  <si>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</si>
  <si>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</si>
  <si>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</si>
  <si>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</si>
  <si>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</si>
  <si>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</si>
  <si>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</si>
  <si>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</si>
  <si>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</si>
  <si>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</si>
  <si>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</si>
  <si>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</si>
  <si>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</si>
  <si>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</si>
  <si>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</si>
  <si>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</si>
  <si>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</si>
  <si>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</si>
  <si>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</si>
  <si>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</si>
  <si>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</si>
  <si>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</si>
  <si>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</si>
  <si>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</si>
  <si>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</si>
  <si>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</si>
  <si>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</si>
  <si>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</si>
  <si>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</si>
  <si>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</si>
  <si>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</si>
  <si>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</si>
  <si>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</si>
  <si>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</si>
  <si>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</si>
  <si>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</si>
  <si>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</si>
  <si>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</si>
  <si>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</si>
  <si>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</si>
  <si>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</si>
  <si>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</si>
  <si>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</si>
  <si>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</si>
  <si>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</si>
  <si>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</si>
  <si>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</si>
  <si>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</si>
  <si>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</si>
  <si>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</si>
  <si>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</si>
  <si>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</si>
  <si>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</si>
  <si>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</si>
  <si>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</si>
  <si>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</si>
  <si>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</si>
  <si>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</si>
  <si>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</si>
  <si>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</si>
  <si>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</si>
  <si>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</si>
  <si>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</si>
  <si>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</si>
  <si>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</si>
  <si>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</si>
  <si>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</si>
  <si>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</si>
  <si>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</si>
  <si>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</si>
  <si>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</si>
  <si>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</si>
  <si>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</si>
  <si>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</si>
  <si>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</si>
  <si>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</si>
  <si>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</si>
  <si>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</si>
  <si>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</si>
  <si>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</si>
  <si>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</si>
  <si>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</si>
  <si>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</si>
  <si>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</si>
  <si>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</si>
  <si>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</si>
  <si>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</si>
  <si>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</si>
  <si>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</si>
  <si>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</si>
  <si>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</si>
  <si>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</si>
  <si>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</si>
  <si>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</si>
  <si>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</si>
  <si>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</si>
  <si>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</si>
  <si>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</si>
  <si>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</si>
  <si>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</si>
  <si>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</si>
  <si>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</si>
  <si>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</si>
  <si>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</si>
  <si>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</si>
  <si>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</si>
  <si>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</si>
  <si>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</si>
  <si>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</si>
  <si>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</si>
  <si>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</si>
  <si>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</si>
  <si>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</si>
  <si>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</si>
  <si>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</si>
  <si>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</si>
  <si>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</si>
  <si>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</si>
  <si>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</si>
  <si>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</si>
  <si>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</si>
  <si>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</si>
  <si>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</si>
  <si>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</si>
  <si>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</si>
  <si>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</si>
  <si>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</si>
  <si>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</si>
  <si>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</si>
  <si>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</si>
  <si>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</si>
  <si>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</si>
  <si>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</si>
  <si>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</si>
  <si>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</si>
  <si>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</si>
  <si>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</si>
  <si>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</si>
  <si>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</si>
  <si>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</si>
  <si>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</si>
  <si>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</si>
  <si>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</si>
  <si>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</si>
  <si>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</si>
  <si>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</si>
  <si>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</si>
  <si>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</si>
  <si>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</si>
  <si>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</si>
  <si>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</si>
  <si>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</si>
  <si>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</si>
  <si>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</si>
  <si>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</si>
  <si>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</si>
  <si>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</si>
  <si>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</si>
  <si>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</si>
  <si>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</si>
  <si>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</si>
  <si>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</si>
  <si>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</si>
  <si>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</si>
  <si>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</si>
  <si>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</si>
  <si>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</si>
  <si>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</si>
  <si>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</si>
  <si>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</si>
  <si>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</si>
  <si>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</si>
  <si>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</si>
  <si>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</si>
  <si>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</si>
  <si>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</si>
  <si>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</si>
  <si>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</si>
  <si>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</si>
  <si>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</si>
  <si>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</si>
  <si>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</si>
  <si>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</si>
  <si>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</si>
  <si>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</si>
  <si>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</si>
  <si>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</si>
  <si>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</si>
  <si>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</si>
  <si>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</si>
  <si>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</si>
  <si>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</si>
  <si>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</si>
  <si>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</si>
  <si>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</si>
  <si>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</si>
  <si>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</si>
  <si>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</si>
  <si>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</si>
  <si>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</si>
  <si>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</si>
  <si>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</si>
  <si>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</si>
  <si>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</si>
  <si>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</si>
  <si>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</si>
  <si>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</si>
  <si>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</si>
  <si>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</si>
  <si>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</si>
  <si>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</si>
  <si>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</si>
  <si>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</si>
  <si>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</si>
  <si>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</si>
  <si>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</si>
  <si>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</si>
  <si>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</si>
  <si>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</si>
  <si>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</si>
  <si>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</si>
  <si>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</si>
  <si>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</si>
  <si>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</si>
  <si>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</si>
  <si>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</si>
  <si>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</si>
  <si>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</si>
  <si>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</si>
  <si>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</si>
  <si>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</si>
  <si>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</si>
  <si>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</si>
  <si>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</si>
  <si>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</si>
  <si>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</si>
  <si>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</si>
  <si>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</si>
  <si>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</si>
  <si>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</si>
  <si>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</si>
  <si>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</si>
  <si>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</si>
  <si>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</si>
  <si>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</si>
  <si>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</si>
  <si>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</si>
  <si>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</si>
  <si>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</si>
  <si>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</si>
  <si>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</si>
  <si>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</si>
  <si>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</si>
  <si>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</si>
  <si>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</si>
  <si>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</si>
  <si>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</si>
  <si>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</si>
  <si>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</si>
  <si>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</si>
  <si>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</si>
  <si>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</si>
  <si>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</si>
  <si>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</si>
  <si>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</si>
  <si>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</si>
  <si>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</si>
  <si>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</si>
  <si>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</si>
  <si>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</si>
  <si>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</si>
  <si>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</si>
  <si>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</si>
  <si>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</si>
  <si>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</si>
  <si>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</si>
  <si>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</si>
  <si>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</si>
  <si>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</si>
  <si>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</si>
  <si>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</si>
  <si>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</si>
  <si>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</si>
  <si>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</si>
  <si>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</si>
  <si>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</si>
  <si>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</si>
  <si>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</si>
  <si>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</si>
  <si>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</si>
  <si>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</si>
  <si>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</si>
  <si>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</si>
  <si>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</si>
  <si>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</si>
  <si>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</si>
  <si>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</si>
  <si>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</si>
  <si>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</si>
  <si>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</si>
  <si>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</si>
  <si>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</si>
  <si>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</si>
  <si>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</si>
  <si>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</si>
  <si>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</si>
  <si>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</si>
  <si>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</si>
  <si>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</si>
  <si>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</si>
  <si>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</si>
  <si>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</si>
  <si>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</si>
  <si>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</si>
  <si>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</si>
  <si>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</si>
  <si>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</si>
  <si>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</si>
  <si>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</si>
  <si>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</si>
  <si>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</si>
  <si>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</si>
  <si>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</si>
  <si>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</si>
  <si>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</si>
  <si>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</si>
  <si>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</si>
  <si>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</si>
  <si>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</si>
  <si>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</si>
  <si>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</si>
  <si>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</si>
  <si>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</si>
  <si>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</si>
  <si>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</si>
  <si>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</si>
  <si>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</si>
  <si>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</si>
  <si>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</si>
  <si>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</si>
  <si>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</si>
  <si>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</si>
  <si>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</si>
  <si>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</si>
  <si>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</si>
  <si>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</si>
  <si>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</si>
  <si>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</si>
  <si>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</si>
  <si>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</si>
  <si>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</si>
  <si>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</si>
  <si>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</si>
  <si>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</si>
  <si>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</si>
  <si>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</si>
  <si>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</si>
  <si>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</si>
  <si>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</si>
  <si>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</si>
  <si>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</si>
  <si>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</si>
  <si>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</si>
  <si>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</si>
  <si>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</si>
  <si>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</si>
  <si>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</si>
  <si>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</si>
  <si>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</si>
  <si>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</si>
  <si>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</si>
  <si>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</si>
  <si>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</si>
  <si>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</si>
  <si>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</si>
  <si>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</si>
  <si>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</si>
  <si>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</si>
  <si>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</si>
  <si>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</si>
  <si>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</si>
  <si>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</si>
  <si>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</si>
  <si>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</si>
  <si>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</si>
  <si>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</si>
  <si>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</si>
  <si>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</si>
  <si>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</si>
  <si>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</si>
  <si>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</si>
  <si>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</si>
  <si>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</si>
  <si>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</si>
  <si>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</si>
  <si>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</si>
  <si>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</si>
  <si>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</si>
  <si>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</si>
  <si>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</si>
  <si>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</si>
  <si>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</si>
  <si>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</si>
  <si>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</si>
  <si>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</si>
  <si>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</si>
  <si>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</si>
  <si>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</si>
  <si>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</si>
  <si>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</si>
  <si>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</si>
  <si>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</si>
  <si>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</si>
  <si>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</si>
  <si>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</si>
  <si>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</si>
  <si>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</si>
  <si>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</si>
  <si>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</si>
  <si>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</si>
  <si>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</si>
  <si>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</si>
  <si>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</si>
  <si>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</si>
  <si>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</si>
  <si>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</si>
  <si>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</si>
  <si>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</si>
  <si>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</si>
  <si>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</si>
  <si>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</si>
  <si>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</si>
  <si>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</si>
  <si>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</si>
  <si>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</si>
  <si>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</si>
  <si>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</si>
  <si>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</si>
  <si>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</si>
  <si>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</si>
  <si>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</si>
  <si>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</si>
  <si>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</si>
  <si>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</si>
  <si>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</si>
  <si>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</si>
  <si>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</si>
  <si>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</si>
  <si>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</si>
  <si>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</si>
  <si>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</si>
  <si>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</si>
  <si>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</si>
  <si>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</si>
  <si>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</si>
  <si>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</si>
  <si>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</si>
  <si>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</si>
  <si>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</si>
  <si>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</si>
  <si>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</si>
  <si>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</si>
  <si>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</si>
  <si>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</si>
  <si>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</si>
  <si>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</si>
  <si>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</si>
  <si>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</si>
  <si>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</si>
  <si>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</si>
  <si>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</si>
  <si>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</si>
  <si>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</si>
  <si>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</si>
  <si>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</si>
  <si>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</si>
  <si>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</si>
  <si>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</si>
  <si>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</si>
  <si>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</si>
  <si>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</si>
  <si>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</si>
  <si>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</si>
  <si>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</si>
  <si>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</si>
  <si>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</si>
  <si>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</si>
  <si>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</si>
  <si>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</si>
  <si>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</si>
  <si>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</si>
  <si>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</si>
  <si>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</si>
  <si>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</si>
  <si>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</si>
  <si>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</si>
  <si>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</si>
  <si>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</si>
  <si>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</si>
  <si>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</si>
  <si>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</si>
  <si>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</si>
  <si>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</si>
  <si>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</si>
  <si>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</si>
  <si>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</si>
  <si>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</si>
  <si>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</si>
  <si>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</si>
  <si>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</si>
  <si>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</si>
  <si>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</si>
  <si>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</si>
  <si>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</si>
  <si>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</si>
  <si>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</si>
  <si>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</si>
  <si>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</si>
  <si>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</si>
  <si>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</si>
  <si>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</si>
  <si>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</si>
  <si>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</si>
  <si>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</si>
  <si>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</si>
  <si>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</si>
  <si>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</si>
  <si>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</si>
  <si>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</si>
  <si>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</si>
  <si>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</si>
  <si>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</si>
  <si>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</si>
  <si>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</si>
  <si>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</si>
  <si>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</si>
  <si>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</si>
  <si>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</si>
  <si>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</si>
  <si>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</si>
  <si>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</si>
  <si>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</si>
  <si>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</si>
  <si>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</si>
  <si>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</si>
  <si>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</si>
  <si>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</si>
  <si>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</si>
  <si>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</si>
  <si>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</si>
  <si>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</si>
  <si>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</si>
  <si>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</si>
  <si>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</si>
  <si>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</si>
  <si>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</si>
  <si>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</si>
  <si>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</si>
  <si>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</si>
  <si>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</si>
  <si>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</si>
  <si>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</si>
  <si>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</si>
  <si>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</si>
  <si>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</si>
  <si>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</si>
  <si>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</si>
  <si>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</si>
  <si>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</si>
  <si>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</si>
  <si>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</si>
  <si>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</si>
  <si>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</si>
  <si>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</si>
  <si>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</si>
  <si>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</si>
  <si>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</si>
  <si>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</si>
  <si>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</si>
  <si>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</si>
  <si>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</si>
  <si>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</si>
  <si>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</si>
  <si>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</si>
  <si>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</si>
  <si>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</si>
  <si>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</si>
  <si>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</si>
  <si>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</si>
  <si>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</si>
  <si>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</si>
  <si>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</si>
  <si>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</si>
  <si>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</si>
  <si>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</si>
  <si>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</si>
  <si>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</si>
  <si>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</si>
  <si>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</si>
  <si>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</si>
  <si>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</si>
  <si>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</si>
  <si>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</si>
  <si>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</si>
  <si>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</si>
  <si>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</si>
  <si>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</si>
  <si>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</si>
  <si>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</si>
  <si>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</si>
  <si>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</si>
  <si>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</si>
  <si>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</si>
  <si>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</si>
  <si>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</si>
  <si>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</si>
  <si>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</si>
  <si>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</si>
  <si>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</si>
  <si>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</si>
  <si>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</si>
  <si>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</si>
  <si>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</si>
  <si>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</si>
  <si>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</si>
  <si>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</si>
  <si>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</si>
  <si>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</si>
  <si>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</si>
  <si>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</si>
  <si>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</si>
  <si>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</si>
  <si>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</si>
  <si>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</si>
  <si>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</si>
  <si>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</si>
  <si>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</si>
  <si>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</si>
  <si>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</si>
  <si>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</si>
  <si>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</si>
  <si>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</si>
  <si>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</si>
  <si>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</si>
  <si>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</si>
  <si>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</si>
  <si>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</si>
  <si>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</si>
  <si>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</si>
  <si>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</si>
  <si>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</si>
  <si>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</si>
  <si>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</si>
  <si>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</si>
  <si>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</si>
  <si>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</si>
  <si>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</si>
  <si>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</si>
  <si>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</si>
  <si>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</si>
  <si>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</si>
  <si>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</si>
  <si>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</si>
  <si>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</si>
  <si>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</si>
  <si>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</si>
  <si>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</si>
  <si>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</si>
  <si>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</si>
  <si>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</si>
  <si>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</si>
  <si>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</si>
  <si>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</si>
  <si>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</si>
  <si>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</si>
  <si>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</si>
  <si>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</si>
  <si>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</si>
  <si>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</si>
  <si>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</si>
  <si>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</si>
  <si>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</si>
  <si>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</si>
  <si>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</si>
  <si>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</si>
  <si>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</si>
  <si>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</si>
  <si>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</si>
  <si>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</si>
  <si>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</si>
  <si>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</si>
  <si>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</si>
  <si>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</si>
  <si>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</si>
  <si>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</si>
  <si>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</si>
  <si>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</si>
  <si>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</si>
  <si>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</si>
  <si>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</si>
  <si>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</si>
  <si>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</si>
  <si>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</si>
  <si>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</si>
  <si>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</si>
  <si>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</si>
  <si>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</si>
  <si>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</si>
  <si>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</si>
  <si>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</si>
  <si>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</si>
  <si>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</si>
  <si>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</si>
  <si>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</si>
  <si>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</si>
  <si>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</si>
  <si>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</si>
  <si>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</si>
  <si>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</si>
  <si>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</si>
  <si>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</si>
  <si>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</si>
  <si>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</si>
  <si>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</si>
  <si>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</si>
  <si>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</si>
  <si>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</si>
  <si>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</si>
  <si>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</si>
  <si>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</si>
  <si>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</si>
  <si>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</si>
  <si>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</si>
  <si>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</si>
  <si>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</si>
  <si>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</si>
  <si>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</si>
  <si>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</si>
  <si>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</si>
  <si>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</si>
  <si>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</si>
  <si>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</si>
  <si>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</si>
  <si>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</si>
  <si>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</si>
  <si>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</si>
  <si>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</si>
  <si>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</si>
  <si>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</si>
  <si>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</si>
  <si>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</si>
  <si>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</si>
  <si>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</si>
  <si>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</si>
  <si>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</si>
  <si>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</si>
  <si>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</si>
  <si>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</si>
  <si>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</si>
  <si>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</si>
  <si>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</si>
  <si>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</si>
  <si>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</si>
  <si>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</si>
  <si>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</si>
  <si>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</si>
  <si>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</si>
  <si>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</si>
  <si>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</si>
  <si>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</si>
  <si>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</si>
  <si>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</si>
  <si>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</si>
  <si>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</si>
  <si>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</si>
  <si>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</si>
  <si>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</si>
  <si>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</si>
  <si>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</si>
  <si>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</si>
  <si>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</si>
  <si>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</si>
  <si>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</si>
  <si>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</si>
  <si>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</si>
  <si>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</si>
  <si>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</si>
  <si>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</si>
  <si>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</si>
  <si>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</si>
  <si>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</si>
  <si>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</si>
  <si>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</si>
  <si>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</si>
  <si>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</si>
  <si>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</si>
  <si>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</si>
  <si>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</si>
  <si>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</si>
  <si>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</si>
  <si>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</si>
  <si>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</si>
  <si>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</si>
  <si>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</si>
  <si>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</si>
  <si>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</si>
  <si>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</si>
  <si>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</si>
  <si>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</si>
  <si>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</si>
  <si>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</si>
  <si>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</si>
  <si>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</si>
  <si>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</si>
  <si>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</si>
  <si>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</si>
  <si>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</si>
  <si>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</si>
  <si>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</si>
  <si>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</si>
  <si>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</si>
  <si>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</si>
  <si>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</si>
  <si>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</si>
  <si>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</si>
  <si>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</si>
  <si>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</si>
  <si>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</si>
  <si>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</si>
  <si>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</si>
  <si>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</si>
  <si>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</si>
  <si>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</si>
  <si>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</si>
  <si>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</si>
  <si>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</si>
  <si>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</si>
  <si>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</si>
  <si>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</si>
  <si>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</si>
  <si>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</si>
  <si>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</si>
  <si>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</si>
  <si>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</si>
  <si>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</si>
  <si>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</si>
  <si>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</si>
  <si>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</si>
  <si>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</si>
  <si>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</si>
  <si>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</si>
  <si>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</si>
  <si>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</si>
  <si>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</si>
  <si>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</si>
  <si>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</si>
  <si>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</si>
  <si>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</si>
  <si>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</si>
  <si>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</si>
  <si>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</si>
  <si>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</si>
  <si>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</si>
  <si>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</si>
  <si>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</si>
  <si>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</si>
  <si>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</si>
  <si>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</si>
  <si>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</si>
  <si>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</si>
  <si>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</si>
  <si>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</si>
  <si>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</si>
  <si>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</si>
  <si>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</si>
  <si>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</si>
  <si>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</si>
  <si>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</si>
  <si>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</si>
  <si>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</si>
  <si>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</si>
  <si>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</si>
  <si>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</si>
  <si>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</si>
  <si>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</si>
  <si>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</si>
  <si>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</si>
  <si>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</si>
  <si>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</si>
  <si>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</si>
  <si>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</si>
  <si>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</si>
  <si>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</si>
  <si>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</si>
  <si>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</si>
  <si>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</si>
  <si>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</si>
  <si>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</si>
  <si>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</si>
  <si>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</si>
  <si>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</si>
  <si>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</si>
  <si>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</si>
  <si>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</si>
  <si>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</si>
  <si>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</si>
  <si>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</si>
  <si>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</si>
  <si>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</si>
  <si>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</si>
  <si>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</si>
  <si>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</si>
  <si>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</si>
  <si>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</si>
  <si>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</si>
  <si>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</si>
  <si>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</si>
  <si>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</si>
  <si>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</si>
  <si>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</si>
  <si>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</si>
  <si>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</si>
  <si>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</si>
  <si>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</si>
  <si>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</si>
  <si>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</si>
  <si>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</si>
  <si>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</si>
  <si>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</si>
  <si>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</si>
  <si>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</si>
  <si>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</si>
  <si>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</si>
  <si>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</si>
  <si>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</si>
  <si>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</si>
  <si>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</si>
  <si>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</si>
  <si>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</si>
  <si>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</si>
  <si>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</si>
  <si>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</si>
  <si>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</si>
  <si>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</si>
  <si>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</si>
  <si>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</si>
  <si>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</si>
  <si>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</si>
  <si>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</si>
  <si>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</si>
  <si>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</si>
  <si>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</si>
  <si>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</si>
  <si>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</si>
  <si>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</si>
  <si>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</si>
  <si>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</si>
  <si>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</si>
  <si>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</si>
  <si>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</si>
  <si>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</si>
  <si>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</si>
  <si>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</si>
  <si>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</si>
  <si>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</si>
  <si>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</si>
  <si>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</si>
  <si>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</si>
  <si>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</si>
  <si>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</si>
  <si>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</si>
  <si>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</si>
  <si>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</si>
  <si>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</si>
  <si>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</si>
  <si>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</si>
  <si>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</si>
  <si>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</si>
  <si>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</si>
  <si>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</si>
  <si>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</si>
  <si>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</si>
  <si>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</si>
  <si>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</si>
  <si>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</si>
  <si>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</si>
  <si>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</si>
  <si>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</si>
  <si>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</si>
  <si>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</si>
  <si>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</si>
  <si>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</si>
  <si>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</si>
  <si>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</si>
  <si>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</si>
  <si>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</si>
  <si>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</si>
  <si>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</si>
  <si>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</si>
  <si>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</si>
  <si>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</si>
  <si>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</si>
  <si>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</si>
  <si>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</si>
  <si>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</si>
  <si>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</si>
  <si>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</si>
  <si>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</si>
  <si>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</si>
  <si>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</si>
  <si>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</si>
  <si>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</si>
  <si>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</si>
  <si>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</si>
  <si>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</si>
  <si>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</si>
  <si>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</si>
  <si>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</si>
  <si>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</si>
  <si>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</si>
  <si>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</si>
  <si>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</si>
  <si>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</si>
  <si>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</si>
  <si>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</si>
  <si>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</si>
  <si>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</si>
  <si>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</si>
  <si>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</si>
  <si>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</si>
  <si>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</si>
  <si>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</si>
  <si>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</si>
  <si>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</si>
  <si>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</si>
  <si>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</si>
  <si>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</si>
  <si>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</si>
  <si>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</si>
  <si>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</si>
  <si>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</si>
  <si>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</si>
  <si>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</si>
  <si>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</si>
  <si>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</si>
  <si>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</si>
  <si>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</si>
  <si>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</si>
  <si>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</si>
  <si>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</si>
  <si>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</si>
  <si>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</si>
  <si>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</si>
  <si>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</si>
  <si>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</si>
  <si>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</si>
  <si>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</si>
  <si>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</si>
  <si>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</si>
  <si>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</si>
  <si>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</si>
  <si>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</si>
  <si>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</si>
  <si>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</si>
  <si>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</si>
  <si>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</si>
  <si>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</si>
  <si>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</si>
  <si>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</si>
  <si>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</si>
  <si>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</si>
  <si>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</si>
  <si>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</si>
  <si>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</si>
  <si>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</si>
  <si>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</si>
  <si>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</si>
  <si>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</si>
  <si>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</si>
  <si>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</si>
  <si>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</si>
  <si>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</si>
  <si>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</si>
  <si>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</si>
  <si>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</si>
  <si>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</si>
  <si>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</si>
  <si>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</si>
  <si>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</si>
  <si>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</si>
  <si>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</si>
  <si>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</si>
  <si>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</si>
  <si>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</si>
  <si>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</si>
  <si>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</si>
  <si>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</si>
  <si>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</si>
  <si>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</si>
  <si>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</si>
  <si>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</si>
  <si>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</si>
  <si>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</si>
  <si>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</si>
  <si>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</si>
  <si>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</si>
  <si>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</si>
  <si>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</si>
  <si>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</si>
  <si>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</si>
  <si>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</si>
  <si>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</si>
  <si>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</si>
  <si>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</si>
  <si>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</si>
  <si>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</si>
  <si>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</si>
  <si>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</si>
  <si>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</si>
  <si>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</si>
  <si>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</si>
  <si>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</si>
  <si>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</si>
  <si>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</si>
  <si>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</si>
  <si>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</si>
  <si>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</si>
  <si>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</si>
  <si>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</si>
  <si>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</si>
  <si>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</si>
  <si>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</si>
  <si>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</si>
  <si>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</si>
  <si>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</si>
  <si>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</si>
  <si>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</si>
  <si>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</si>
  <si>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</si>
  <si>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</si>
  <si>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</si>
  <si>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</si>
  <si>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</si>
  <si>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</si>
  <si>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</si>
  <si>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</si>
  <si>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</si>
  <si>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</si>
  <si>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</si>
  <si>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</si>
  <si>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</si>
  <si>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</si>
  <si>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</si>
  <si>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</si>
  <si>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</si>
  <si>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</si>
  <si>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</si>
  <si>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</si>
  <si>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</si>
  <si>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</si>
  <si>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</si>
  <si>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</si>
  <si>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</si>
  <si>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</si>
  <si>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</si>
  <si>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</si>
  <si>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</si>
  <si>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</si>
  <si>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</si>
  <si>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</si>
  <si>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</si>
  <si>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</si>
  <si>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</si>
  <si>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</si>
  <si>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</si>
  <si>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</si>
  <si>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</si>
  <si>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</si>
  <si>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</si>
  <si>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</si>
  <si>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</si>
  <si>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</si>
  <si>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</si>
  <si>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</si>
  <si>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</si>
  <si>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</si>
  <si>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</si>
  <si>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</si>
  <si>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</si>
  <si>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</si>
  <si>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</si>
  <si>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</si>
  <si>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</si>
  <si>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</si>
  <si>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</si>
  <si>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</si>
  <si>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</si>
  <si>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</si>
  <si>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</si>
  <si>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</si>
  <si>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</si>
  <si>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</si>
  <si>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</si>
  <si>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</si>
  <si>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</si>
  <si>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</si>
  <si>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</si>
  <si>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</si>
  <si>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</si>
  <si>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</si>
  <si>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</si>
  <si>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</si>
  <si>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</si>
  <si>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</si>
  <si>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</si>
  <si>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</si>
  <si>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</si>
  <si>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</si>
  <si>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</si>
  <si>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</si>
  <si>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</si>
  <si>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</si>
  <si>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</si>
  <si>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</si>
  <si>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</si>
  <si>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</si>
  <si>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</si>
  <si>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</si>
  <si>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</si>
  <si>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</si>
  <si>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</si>
  <si>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</si>
  <si>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</si>
  <si>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</si>
  <si>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</si>
  <si>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</si>
  <si>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</si>
  <si>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</si>
  <si>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</si>
  <si>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</si>
  <si>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</si>
  <si>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</si>
  <si>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</si>
  <si>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</si>
  <si>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</si>
  <si>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</si>
  <si>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</si>
  <si>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</si>
  <si>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</si>
  <si>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</si>
  <si>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</si>
  <si>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</si>
  <si>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</si>
  <si>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</si>
  <si>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</si>
  <si>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</si>
  <si>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</si>
  <si>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</si>
  <si>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</si>
  <si>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</si>
  <si>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</si>
  <si>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</si>
  <si>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</si>
  <si>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</si>
  <si>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</si>
  <si>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</si>
  <si>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</si>
  <si>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</si>
  <si>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</si>
  <si>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</si>
  <si>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</si>
  <si>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</si>
  <si>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</si>
  <si>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</si>
  <si>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</si>
  <si>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</si>
  <si>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</si>
  <si>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</si>
  <si>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</si>
  <si>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</si>
  <si>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</si>
  <si>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</si>
  <si>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</si>
  <si>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</si>
  <si>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</si>
  <si>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</si>
  <si>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</si>
  <si>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</si>
  <si>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</si>
  <si>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</si>
  <si>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</si>
  <si>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</si>
  <si>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</si>
  <si>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</si>
  <si>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</si>
  <si>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</si>
  <si>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</si>
  <si>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</si>
  <si>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</si>
  <si>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</si>
  <si>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</si>
  <si>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</si>
  <si>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</si>
  <si>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</si>
  <si>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</si>
  <si>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</si>
  <si>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</si>
  <si>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</si>
  <si>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</si>
  <si>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</si>
  <si>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</si>
  <si>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</si>
  <si>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</si>
  <si>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</si>
  <si>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</si>
  <si>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</si>
  <si>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</si>
  <si>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</si>
  <si>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</si>
  <si>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</si>
  <si>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</si>
  <si>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</si>
  <si>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</si>
  <si>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</si>
  <si>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</si>
  <si>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</si>
  <si>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</si>
  <si>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</si>
  <si>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</si>
  <si>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</si>
  <si>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</si>
  <si>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</si>
  <si>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</si>
  <si>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</si>
  <si>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</si>
  <si>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</si>
  <si>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</si>
  <si>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</si>
  <si>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</si>
  <si>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</si>
  <si>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</si>
  <si>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</si>
  <si>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</si>
  <si>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</si>
  <si>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</si>
  <si>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</si>
  <si>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</si>
  <si>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</si>
  <si>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</si>
  <si>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</si>
  <si>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</si>
  <si>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</si>
  <si>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</si>
  <si>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</si>
  <si>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</si>
  <si>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</si>
  <si>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</si>
  <si>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</si>
  <si>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</si>
  <si>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</si>
  <si>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</si>
  <si>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</si>
  <si>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</si>
  <si>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</si>
  <si>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</si>
  <si>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</si>
  <si>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</si>
  <si>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</si>
  <si>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</si>
  <si>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</si>
  <si>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</si>
  <si>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</si>
  <si>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</si>
  <si>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</si>
  <si>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</si>
  <si>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</si>
  <si>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</si>
  <si>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</si>
  <si>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</si>
  <si>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</si>
  <si>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</si>
  <si>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</si>
  <si>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</si>
  <si>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</si>
  <si>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</si>
  <si>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</si>
  <si>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</si>
  <si>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</si>
  <si>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</si>
  <si>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</si>
  <si>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</si>
  <si>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</si>
  <si>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</si>
  <si>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</si>
  <si>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</si>
  <si>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</si>
  <si>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</si>
  <si>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</si>
  <si>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</si>
  <si>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</si>
  <si>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</si>
  <si>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</si>
  <si>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</si>
  <si>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</si>
  <si>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</si>
  <si>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</si>
  <si>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</si>
  <si>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</si>
  <si>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</si>
  <si>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</si>
  <si>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</si>
  <si>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</si>
  <si>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</si>
  <si>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</si>
  <si>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</si>
  <si>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</si>
  <si>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</si>
  <si>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</si>
  <si>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</si>
  <si>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</si>
  <si>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</si>
  <si>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</si>
  <si>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</si>
  <si>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</si>
  <si>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</si>
  <si>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</si>
  <si>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</si>
  <si>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</si>
  <si>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</si>
  <si>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</si>
  <si>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</si>
  <si>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</si>
  <si>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</si>
  <si>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</si>
  <si>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</si>
  <si>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</si>
  <si>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</si>
  <si>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</si>
  <si>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</si>
  <si>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</si>
  <si>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</si>
  <si>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</si>
  <si>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</si>
  <si>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</si>
  <si>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</si>
  <si>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</si>
  <si>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</si>
  <si>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</si>
  <si>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</si>
  <si>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</si>
  <si>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</si>
  <si>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</si>
  <si>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</si>
  <si>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</si>
  <si>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</si>
  <si>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</si>
  <si>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</si>
  <si>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</si>
  <si>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</si>
  <si>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</si>
  <si>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</si>
  <si>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</si>
  <si>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</si>
  <si>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</si>
  <si>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</si>
  <si>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</si>
  <si>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</si>
  <si>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</si>
  <si>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</si>
  <si>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</si>
  <si>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</si>
  <si>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</si>
  <si>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</si>
  <si>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</si>
  <si>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</si>
  <si>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</si>
  <si>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</si>
  <si>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</si>
  <si>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</si>
  <si>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</si>
  <si>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</si>
  <si>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</si>
  <si>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</si>
  <si>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</si>
  <si>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</si>
  <si>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</si>
  <si>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</si>
  <si>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</si>
  <si>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</si>
  <si>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</si>
  <si>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</si>
  <si>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</si>
  <si>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</si>
  <si>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</si>
  <si>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</si>
  <si>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</si>
  <si>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</si>
  <si>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</si>
  <si>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</si>
  <si>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</si>
  <si>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</si>
  <si>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</si>
  <si>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</si>
  <si>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</si>
  <si>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</si>
  <si>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</si>
  <si>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</si>
  <si>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</si>
  <si>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</si>
  <si>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</si>
  <si>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</si>
  <si>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</si>
  <si>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</si>
  <si>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</si>
  <si>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</si>
  <si>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</si>
  <si>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</si>
  <si>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</si>
  <si>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</si>
  <si>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</si>
  <si>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</si>
  <si>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</si>
  <si>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</si>
  <si>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</si>
  <si>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</si>
  <si>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</si>
  <si>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</si>
  <si>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</si>
  <si>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</si>
  <si>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</si>
  <si>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</si>
  <si>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</si>
  <si>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</si>
  <si>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</si>
  <si>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</si>
  <si>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</si>
  <si>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</si>
  <si>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</si>
  <si>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</si>
  <si>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</si>
  <si>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</si>
  <si>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</si>
  <si>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</si>
  <si>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</si>
  <si>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</si>
  <si>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</si>
  <si>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</si>
  <si>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</si>
  <si>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</si>
  <si>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</si>
  <si>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</si>
  <si>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</si>
  <si>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</si>
  <si>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</si>
  <si>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</si>
  <si>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</si>
  <si>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</si>
  <si>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</si>
  <si>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</si>
  <si>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</si>
  <si>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</si>
  <si>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</si>
  <si>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</si>
  <si>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</si>
  <si>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</si>
  <si>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</si>
  <si>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</si>
  <si>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</si>
  <si>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</si>
  <si>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</si>
  <si>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</si>
  <si>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</si>
  <si>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</si>
  <si>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</si>
  <si>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</si>
  <si>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</si>
  <si>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</si>
  <si>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</si>
  <si>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</si>
  <si>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</si>
  <si>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</si>
  <si>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</si>
  <si>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</si>
  <si>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</si>
  <si>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</si>
  <si>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</si>
  <si>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</si>
  <si>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</si>
  <si>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</si>
  <si>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</si>
  <si>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</si>
  <si>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</si>
  <si>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</si>
  <si>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</si>
  <si>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</si>
  <si>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</si>
  <si>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</si>
  <si>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</si>
  <si>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</si>
  <si>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</si>
  <si>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</si>
  <si>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</si>
  <si>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</si>
  <si>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</si>
  <si>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</si>
  <si>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</si>
  <si>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</si>
  <si>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</si>
  <si>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</si>
  <si>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</si>
  <si>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</si>
  <si>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</si>
  <si>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</si>
  <si>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</si>
  <si>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</si>
  <si>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</si>
  <si>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</si>
  <si>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</si>
  <si>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</si>
  <si>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</si>
  <si>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</si>
  <si>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</si>
  <si>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</si>
  <si>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</si>
  <si>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</si>
  <si>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</si>
  <si>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</si>
  <si>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</si>
  <si>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</si>
  <si>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</si>
  <si>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</si>
  <si>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</si>
  <si>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</si>
  <si>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</si>
  <si>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</si>
  <si>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</si>
  <si>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</si>
  <si>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</si>
  <si>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</si>
  <si>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</si>
  <si>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</si>
  <si>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</si>
  <si>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</si>
  <si>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</si>
  <si>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</si>
  <si>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</si>
  <si>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</si>
  <si>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</si>
  <si>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</si>
  <si>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</si>
  <si>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</si>
  <si>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</si>
  <si>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</si>
  <si>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</si>
  <si>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</si>
  <si>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</si>
  <si>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</si>
  <si>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</si>
  <si>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</si>
  <si>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</si>
  <si>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</si>
  <si>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</si>
  <si>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</si>
  <si>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</si>
  <si>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</si>
  <si>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</si>
  <si>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</si>
  <si>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</si>
  <si>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</si>
  <si>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</si>
  <si>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</si>
  <si>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</si>
  <si>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</si>
  <si>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</si>
  <si>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</si>
  <si>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</si>
  <si>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</si>
  <si>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</si>
  <si>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</si>
  <si>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</si>
  <si>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</si>
  <si>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</si>
  <si>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</si>
  <si>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</si>
  <si>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</si>
  <si>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</si>
  <si>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</si>
  <si>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</si>
  <si>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</si>
  <si>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</si>
  <si>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</si>
  <si>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</si>
  <si>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</si>
  <si>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</si>
  <si>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</si>
  <si>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</si>
  <si>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</si>
  <si>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</si>
  <si>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</si>
  <si>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</si>
  <si>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</si>
  <si>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</si>
  <si>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</si>
  <si>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</si>
  <si>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</si>
  <si>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</si>
  <si>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</si>
  <si>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</si>
  <si>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</si>
  <si>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</si>
  <si>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</si>
  <si>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</si>
  <si>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</si>
  <si>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</si>
  <si>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</si>
  <si>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</si>
  <si>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</si>
  <si>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</si>
  <si>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</si>
  <si>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</si>
  <si>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</si>
  <si>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</si>
  <si>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</si>
  <si>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</si>
  <si>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</si>
  <si>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</si>
  <si>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</si>
  <si>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</si>
  <si>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</si>
  <si>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</si>
  <si>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</si>
  <si>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</si>
  <si>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</si>
  <si>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</si>
  <si>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</si>
  <si>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</si>
  <si>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</si>
  <si>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</si>
  <si>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</si>
  <si>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</si>
  <si>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</si>
  <si>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</si>
  <si>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</si>
  <si>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</si>
  <si>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</si>
  <si>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</si>
  <si>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</si>
  <si>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</si>
  <si>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</si>
  <si>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</si>
  <si>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</si>
  <si>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</si>
  <si>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</si>
  <si>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</si>
  <si>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</si>
  <si>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</si>
  <si>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</si>
  <si>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</si>
  <si>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</si>
  <si>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</si>
  <si>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</si>
  <si>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</si>
  <si>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</si>
  <si>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</si>
  <si>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</si>
  <si>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</si>
  <si>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</si>
  <si>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</si>
  <si>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</si>
  <si>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</si>
  <si>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</si>
  <si>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</si>
  <si>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</si>
  <si>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</si>
  <si>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</si>
  <si>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</si>
  <si>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</si>
  <si>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</si>
  <si>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</si>
  <si>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</si>
  <si>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</si>
  <si>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</si>
  <si>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</si>
  <si>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</si>
  <si>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</si>
  <si>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</si>
  <si>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</si>
  <si>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</si>
  <si>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</si>
  <si>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</si>
  <si>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</si>
  <si>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</si>
  <si>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</si>
  <si>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</si>
  <si>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</si>
  <si>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</si>
  <si>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</si>
  <si>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</si>
  <si>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</si>
  <si>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</si>
  <si>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</si>
  <si>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</si>
  <si>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</si>
  <si>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</si>
  <si>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</si>
  <si>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</si>
  <si>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</si>
  <si>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</si>
  <si>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</si>
  <si>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</si>
  <si>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</si>
  <si>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</si>
  <si>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</si>
  <si>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</si>
  <si>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</si>
  <si>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</si>
  <si>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</si>
  <si>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</si>
  <si>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</si>
  <si>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</si>
  <si>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</si>
  <si>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</si>
  <si>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</si>
  <si>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</si>
  <si>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</si>
  <si>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</si>
  <si>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</si>
  <si>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</si>
  <si>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</si>
  <si>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</si>
  <si>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</si>
  <si>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</si>
  <si>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</si>
  <si>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</si>
  <si>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</si>
  <si>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</si>
  <si>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</si>
  <si>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</si>
  <si>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</si>
  <si>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</si>
  <si>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</si>
  <si>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</si>
  <si>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</si>
  <si>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</si>
  <si>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</si>
  <si>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</si>
  <si>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</si>
  <si>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</si>
  <si>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</si>
  <si>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</si>
  <si>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</si>
  <si>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</si>
  <si>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</si>
  <si>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</si>
  <si>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</si>
  <si>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</si>
  <si>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</si>
  <si>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</si>
  <si>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</si>
  <si>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</si>
  <si>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</si>
  <si>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</si>
  <si>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</si>
  <si>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</si>
  <si>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</si>
  <si>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</si>
  <si>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</si>
  <si>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</si>
  <si>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</si>
  <si>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</si>
  <si>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</si>
  <si>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</si>
  <si>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</si>
  <si>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</si>
  <si>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</si>
  <si>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</si>
  <si>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</si>
  <si>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</si>
  <si>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</si>
  <si>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</si>
  <si>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</si>
  <si>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</si>
  <si>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</si>
  <si>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</si>
  <si>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</si>
  <si>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</si>
  <si>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</si>
  <si>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</si>
  <si>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</si>
  <si>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</si>
  <si>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</si>
  <si>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</si>
  <si>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</si>
  <si>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</si>
  <si>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</si>
  <si>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</si>
  <si>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</si>
  <si>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</si>
  <si>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</si>
  <si>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</si>
  <si>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</si>
  <si>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</si>
  <si>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</si>
  <si>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</si>
  <si>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</si>
  <si>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</si>
  <si>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</si>
  <si>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</si>
  <si>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</si>
  <si>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</si>
  <si>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</si>
  <si>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</si>
  <si>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</si>
  <si>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</si>
  <si>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</si>
  <si>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</si>
  <si>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</si>
  <si>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</si>
  <si>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</si>
  <si>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</si>
  <si>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</si>
  <si>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</si>
  <si>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</si>
  <si>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</si>
  <si>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</si>
  <si>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</si>
  <si>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</si>
  <si>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</si>
  <si>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</si>
  <si>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</si>
  <si>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</si>
  <si>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</si>
  <si>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</si>
  <si>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</si>
  <si>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</si>
  <si>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</si>
  <si>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</si>
  <si>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</si>
  <si>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</si>
  <si>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</si>
  <si>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</si>
  <si>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</si>
  <si>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</si>
  <si>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</si>
  <si>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</si>
  <si>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</si>
  <si>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</si>
  <si>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</si>
  <si>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</si>
  <si>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</si>
  <si>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</si>
  <si>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</si>
  <si>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</si>
  <si>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</si>
  <si>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</si>
  <si>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</si>
  <si>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</si>
  <si>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</si>
  <si>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</si>
  <si>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</si>
  <si>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</si>
  <si>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</si>
  <si>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</si>
  <si>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</si>
  <si>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</si>
  <si>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</si>
  <si>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</si>
  <si>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</si>
  <si>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</si>
  <si>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</si>
  <si>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</si>
  <si>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</si>
  <si>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</si>
  <si>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</si>
  <si>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</si>
  <si>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</si>
  <si>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</si>
  <si>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</si>
  <si>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</si>
  <si>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</si>
  <si>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</si>
  <si>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</si>
  <si>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</si>
  <si>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</si>
  <si>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</si>
  <si>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</si>
  <si>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</si>
  <si>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</si>
  <si>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</si>
  <si>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</si>
  <si>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</si>
  <si>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</si>
  <si>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</si>
  <si>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</si>
  <si>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</si>
  <si>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</si>
  <si>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</si>
  <si>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</si>
  <si>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</si>
  <si>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</si>
  <si>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</si>
  <si>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</si>
  <si>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</si>
  <si>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</si>
  <si>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</si>
  <si>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</si>
  <si>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</si>
  <si>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</si>
  <si>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</si>
  <si>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</si>
  <si>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</si>
  <si>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</si>
  <si>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</si>
  <si>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</si>
  <si>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</si>
  <si>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</si>
  <si>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</si>
  <si>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</si>
  <si>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</si>
  <si>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</si>
  <si>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</si>
  <si>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</si>
  <si>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</si>
  <si>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</si>
  <si>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</si>
  <si>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</si>
  <si>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</si>
  <si>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</si>
  <si>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</si>
  <si>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</si>
  <si>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</si>
  <si>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</si>
  <si>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</si>
  <si>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</si>
  <si>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</si>
  <si>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</si>
  <si>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</si>
  <si>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</si>
  <si>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</si>
  <si>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</si>
  <si>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</si>
  <si>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</si>
  <si>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</si>
  <si>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</si>
  <si>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</si>
  <si>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</si>
  <si>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</si>
  <si>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</si>
  <si>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</si>
  <si>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</si>
  <si>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</si>
  <si>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</si>
  <si>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</si>
  <si>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</si>
  <si>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</si>
  <si>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</si>
  <si>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</si>
  <si>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</si>
  <si>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</si>
  <si>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</si>
  <si>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</si>
  <si>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</si>
  <si>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</si>
  <si>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</si>
  <si>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</si>
  <si>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</si>
  <si>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</si>
  <si>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</si>
  <si>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</si>
  <si>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</si>
  <si>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</si>
  <si>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</si>
  <si>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</si>
  <si>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</si>
  <si>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</si>
  <si>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</si>
  <si>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</si>
  <si>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</si>
  <si>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</si>
  <si>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</si>
  <si>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</si>
  <si>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</si>
  <si>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</si>
  <si>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</si>
  <si>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</si>
  <si>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</si>
  <si>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</si>
  <si>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</si>
  <si>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</si>
  <si>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</si>
  <si>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</si>
  <si>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</si>
  <si>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</si>
  <si>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</si>
  <si>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</si>
  <si>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</si>
  <si>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</si>
  <si>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</si>
  <si>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</si>
  <si>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</si>
  <si>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</si>
  <si>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</si>
  <si>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</si>
  <si>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</si>
  <si>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</si>
  <si>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</si>
  <si>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</si>
  <si>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</si>
  <si>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</si>
  <si>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</si>
  <si>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</si>
  <si>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</si>
  <si>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</si>
  <si>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</si>
  <si>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</si>
  <si>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</si>
  <si>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</si>
  <si>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</si>
  <si>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</si>
  <si>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</si>
  <si>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</si>
  <si>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</si>
  <si>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</si>
  <si>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</si>
  <si>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</si>
  <si>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</si>
  <si>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</si>
  <si>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</si>
  <si>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</si>
  <si>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</si>
  <si>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</si>
  <si>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</si>
  <si>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</si>
  <si>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</si>
  <si>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</si>
  <si>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</si>
  <si>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</si>
  <si>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</si>
  <si>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</si>
  <si>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</si>
  <si>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</si>
  <si>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</si>
  <si>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</si>
  <si>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</si>
  <si>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</si>
  <si>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</si>
  <si>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</si>
  <si>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</si>
  <si>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</si>
  <si>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</si>
  <si>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</si>
  <si>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</si>
  <si>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</si>
  <si>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</si>
  <si>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</si>
  <si>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</si>
  <si>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</si>
  <si>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</si>
  <si>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</si>
  <si>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</si>
  <si>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</si>
  <si>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</si>
  <si>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</si>
  <si>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</si>
  <si>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</si>
  <si>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</si>
  <si>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</si>
  <si>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</si>
  <si>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</si>
  <si>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</si>
  <si>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</si>
  <si>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</si>
  <si>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</si>
  <si>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</si>
  <si>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</si>
  <si>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</si>
  <si>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</si>
  <si>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</si>
  <si>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</si>
  <si>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</si>
  <si>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</si>
  <si>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</si>
  <si>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</si>
  <si>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</si>
  <si>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</si>
  <si>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</si>
  <si>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</si>
  <si>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</si>
  <si>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</si>
  <si>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</si>
  <si>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</si>
  <si>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</si>
  <si>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</si>
  <si>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</si>
  <si>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</si>
  <si>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</si>
  <si>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</si>
  <si>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</si>
  <si>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</si>
  <si>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</si>
  <si>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</si>
  <si>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</si>
  <si>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</si>
  <si>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</si>
  <si>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</si>
  <si>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</si>
  <si>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</si>
  <si>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</si>
  <si>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</si>
  <si>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</si>
  <si>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</si>
  <si>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</si>
  <si>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</si>
  <si>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</si>
  <si>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</si>
  <si>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</si>
  <si>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</si>
  <si>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</si>
  <si>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</si>
  <si>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</si>
  <si>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</si>
  <si>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</si>
  <si>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</si>
  <si>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</si>
  <si>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</si>
  <si>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</si>
  <si>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</si>
  <si>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</si>
  <si>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</si>
  <si>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</si>
  <si>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</si>
  <si>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</si>
  <si>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</si>
  <si>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</si>
  <si>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</si>
  <si>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</si>
  <si>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</si>
  <si>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</si>
  <si>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</si>
  <si>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</si>
  <si>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</si>
  <si>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</si>
  <si>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</si>
  <si>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</si>
  <si>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</si>
  <si>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</si>
  <si>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</si>
  <si>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</si>
  <si>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</si>
  <si>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</si>
  <si>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</si>
  <si>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</si>
  <si>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</si>
  <si>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</si>
  <si>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</si>
  <si>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</si>
  <si>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</si>
  <si>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</si>
  <si>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</si>
  <si>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</si>
  <si>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</si>
  <si>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</si>
  <si>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</si>
  <si>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</si>
  <si>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</si>
  <si>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</si>
  <si>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</si>
  <si>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</si>
  <si>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</si>
  <si>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</si>
  <si>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</si>
  <si>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</si>
  <si>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</si>
  <si>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</si>
  <si>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</si>
  <si>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</si>
  <si>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</si>
  <si>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</si>
  <si>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</si>
  <si>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</si>
  <si>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</si>
  <si>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</si>
  <si>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</si>
  <si>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</si>
  <si>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</si>
  <si>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</si>
  <si>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</si>
  <si>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</si>
  <si>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</si>
  <si>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</si>
  <si>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</si>
  <si>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</si>
  <si>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</si>
  <si>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</si>
  <si>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</si>
  <si>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</si>
  <si>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</si>
  <si>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</si>
  <si>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</si>
  <si>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</si>
  <si>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</si>
  <si>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</si>
  <si>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</si>
  <si>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</si>
  <si>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</si>
  <si>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</si>
  <si>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</si>
  <si>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</si>
  <si>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</si>
  <si>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</si>
  <si>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</si>
  <si>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</si>
  <si>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</si>
  <si>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</si>
  <si>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</si>
  <si>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</si>
  <si>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</si>
  <si>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</si>
  <si>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</si>
  <si>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</si>
  <si>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</si>
  <si>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</si>
  <si>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</si>
  <si>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</si>
  <si>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</si>
  <si>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</si>
  <si>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</si>
  <si>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</si>
  <si>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</si>
  <si>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</si>
  <si>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</si>
  <si>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</si>
  <si>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</si>
  <si>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</si>
  <si>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</si>
  <si>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</si>
  <si>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</si>
  <si>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</si>
  <si>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</si>
  <si>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</si>
  <si>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</si>
  <si>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</si>
  <si>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</si>
  <si>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</si>
  <si>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</si>
  <si>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</si>
  <si>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</si>
  <si>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</si>
  <si>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</si>
  <si>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</si>
  <si>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</si>
  <si>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</si>
  <si>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</si>
  <si>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</si>
  <si>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</si>
  <si>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</si>
  <si>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</si>
  <si>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</si>
  <si>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</si>
  <si>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</si>
  <si>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</si>
  <si>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</si>
  <si>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</si>
  <si>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</si>
  <si>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</si>
  <si>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</si>
  <si>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</si>
  <si>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</si>
  <si>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</si>
  <si>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</si>
  <si>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</si>
  <si>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</si>
  <si>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</si>
  <si>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</si>
  <si>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</si>
  <si>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</si>
  <si>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</si>
  <si>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</si>
  <si>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</si>
  <si>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</si>
  <si>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</si>
  <si>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</si>
  <si>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</si>
  <si>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</si>
  <si>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</si>
  <si>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</si>
  <si>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</si>
  <si>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</si>
  <si>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</si>
  <si>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</si>
  <si>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</si>
  <si>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</si>
  <si>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</si>
  <si>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</si>
  <si>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</si>
  <si>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</si>
  <si>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</si>
  <si>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</si>
  <si>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</si>
  <si>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</si>
  <si>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</si>
  <si>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</si>
  <si>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</si>
  <si>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</si>
  <si>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</si>
  <si>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</si>
  <si>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</si>
  <si>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</si>
  <si>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</si>
  <si>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</si>
  <si>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</si>
  <si>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</si>
  <si>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</si>
  <si>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</si>
  <si>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</si>
  <si>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</si>
  <si>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</si>
  <si>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</si>
  <si>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</si>
  <si>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</si>
  <si>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</si>
  <si>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</si>
  <si>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</si>
  <si>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</si>
  <si>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</si>
  <si>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</si>
  <si>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</si>
  <si>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</si>
  <si>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</si>
  <si>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</si>
  <si>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</si>
  <si>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</si>
  <si>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</si>
  <si>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</si>
  <si>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</si>
  <si>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</si>
  <si>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</si>
  <si>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</si>
  <si>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</si>
  <si>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</si>
  <si>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</si>
  <si>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</si>
  <si>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</si>
  <si>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</si>
  <si>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</si>
  <si>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</si>
  <si>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</si>
  <si>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</si>
  <si>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</si>
  <si>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</si>
  <si>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</si>
  <si>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</si>
  <si>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</si>
  <si>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</si>
  <si>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</si>
  <si>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</si>
  <si>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</si>
  <si>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</si>
  <si>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</si>
  <si>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</si>
  <si>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</si>
  <si>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</si>
  <si>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</si>
  <si>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</si>
  <si>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</si>
  <si>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</si>
  <si>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</si>
  <si>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</si>
  <si>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</si>
  <si>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</si>
  <si>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</si>
  <si>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</si>
  <si>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</si>
  <si>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</si>
  <si>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</si>
  <si>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</si>
  <si>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</si>
  <si>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</si>
  <si>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</si>
  <si>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</si>
  <si>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</si>
  <si>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</si>
  <si>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</si>
  <si>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</si>
  <si>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</si>
  <si>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</si>
  <si>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</si>
  <si>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</si>
  <si>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</si>
  <si>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</si>
  <si>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</si>
  <si>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</si>
  <si>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</si>
  <si>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</si>
  <si>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</si>
  <si>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</si>
  <si>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</si>
  <si>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</si>
  <si>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</si>
  <si>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</si>
  <si>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</si>
  <si>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</si>
  <si>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</si>
  <si>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</si>
  <si>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</si>
  <si>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</si>
  <si>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</si>
  <si>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</si>
  <si>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</si>
  <si>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</si>
  <si>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</si>
  <si>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</si>
  <si>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</si>
  <si>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</si>
  <si>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</si>
  <si>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</si>
  <si>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</si>
  <si>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</si>
  <si>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</si>
  <si>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</si>
  <si>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</si>
  <si>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</si>
  <si>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</si>
  <si>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</si>
  <si>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</si>
  <si>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</si>
  <si>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</si>
  <si>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</si>
  <si>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</si>
  <si>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</si>
  <si>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</si>
  <si>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</si>
  <si>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</si>
  <si>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</si>
  <si>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</si>
  <si>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</si>
  <si>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</si>
  <si>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</si>
  <si>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</si>
  <si>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</si>
  <si>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</si>
  <si>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</si>
  <si>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</si>
  <si>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</si>
  <si>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</si>
  <si>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</si>
  <si>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</si>
  <si>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</si>
  <si>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</si>
  <si>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</si>
  <si>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</si>
  <si>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</si>
  <si>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</si>
  <si>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</si>
  <si>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</si>
  <si>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</si>
  <si>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</si>
  <si>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</si>
  <si>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</si>
  <si>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</si>
  <si>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</si>
  <si>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</si>
  <si>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</si>
  <si>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</si>
  <si>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</si>
  <si>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</si>
  <si>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</si>
  <si>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</si>
  <si>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</si>
  <si>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</si>
  <si>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</si>
  <si>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</si>
  <si>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</si>
  <si>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</si>
  <si>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</si>
  <si>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</si>
  <si>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</si>
  <si>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</si>
  <si>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</si>
  <si>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</si>
  <si>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</si>
  <si>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</si>
  <si>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</si>
  <si>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</si>
  <si>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</si>
  <si>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</si>
  <si>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</si>
  <si>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</si>
  <si>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</si>
  <si>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</si>
  <si>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</si>
  <si>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</si>
  <si>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</si>
  <si>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</si>
  <si>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</si>
  <si>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</si>
  <si>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</si>
  <si>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</si>
  <si>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</si>
  <si>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</si>
  <si>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</si>
  <si>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</si>
  <si>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</si>
  <si>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</si>
  <si>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</si>
  <si>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</si>
  <si>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</si>
  <si>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</si>
  <si>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</si>
  <si>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</si>
  <si>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</si>
  <si>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</si>
  <si>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</si>
  <si>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</si>
  <si>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</si>
  <si>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</si>
  <si>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</si>
  <si>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</si>
  <si>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</si>
  <si>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</si>
  <si>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</si>
  <si>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</si>
  <si>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</si>
  <si>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</si>
  <si>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</si>
  <si>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</si>
  <si>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</si>
  <si>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</si>
  <si>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</si>
  <si>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</si>
  <si>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</si>
  <si>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</si>
  <si>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</si>
  <si>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</si>
  <si>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</si>
  <si>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</si>
  <si>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</si>
  <si>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</si>
  <si>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</si>
  <si>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</si>
  <si>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</si>
  <si>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</si>
  <si>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</si>
  <si>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</si>
  <si>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</si>
  <si>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</si>
  <si>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</si>
  <si>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</si>
  <si>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</si>
  <si>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</si>
  <si>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</si>
  <si>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</si>
  <si>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</si>
  <si>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</si>
  <si>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</si>
  <si>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</si>
  <si>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</si>
  <si>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</si>
  <si>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</si>
  <si>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</si>
  <si>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</si>
  <si>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</si>
  <si>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</si>
  <si>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</si>
  <si>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</si>
  <si>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</si>
  <si>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</si>
  <si>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</si>
  <si>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</si>
  <si>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</si>
  <si>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</si>
  <si>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</si>
  <si>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</si>
  <si>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</si>
  <si>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</si>
  <si>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</si>
  <si>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</si>
  <si>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</si>
  <si>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</si>
  <si>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</si>
  <si>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</si>
  <si>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</si>
  <si>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</si>
  <si>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</si>
  <si>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</si>
  <si>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</si>
  <si>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</si>
  <si>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</si>
  <si>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</si>
  <si>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</si>
  <si>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</si>
  <si>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</si>
  <si>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</si>
  <si>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</si>
  <si>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</si>
  <si>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</si>
  <si>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</si>
  <si>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</si>
  <si>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</si>
  <si>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</si>
  <si>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</si>
  <si>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</si>
  <si>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</si>
  <si>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</si>
  <si>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</si>
  <si>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</si>
  <si>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</si>
  <si>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</si>
  <si>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</si>
  <si>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</si>
  <si>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</si>
  <si>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</si>
  <si>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</si>
  <si>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</si>
  <si>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</si>
  <si>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</si>
  <si>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</si>
  <si>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</si>
  <si>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</si>
  <si>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</si>
  <si>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</si>
  <si>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</si>
  <si>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</si>
  <si>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</si>
  <si>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</si>
  <si>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</si>
  <si>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</si>
  <si>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</si>
  <si>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</si>
  <si>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</si>
  <si>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</si>
  <si>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</si>
  <si>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</si>
  <si>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</si>
  <si>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</si>
  <si>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</si>
  <si>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</si>
  <si>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</si>
  <si>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</si>
  <si>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</si>
  <si>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</si>
  <si>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</si>
  <si>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</si>
  <si>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</si>
  <si>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</si>
  <si>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</si>
  <si>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</si>
  <si>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</si>
  <si>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</si>
  <si>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</si>
  <si>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</si>
  <si>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</si>
  <si>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</si>
  <si>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</si>
  <si>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</si>
  <si>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</si>
  <si>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</si>
  <si>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</si>
  <si>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</si>
  <si>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</si>
  <si>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</si>
  <si>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</si>
  <si>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</si>
  <si>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</si>
  <si>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</si>
  <si>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</si>
  <si>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</si>
  <si>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</si>
  <si>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</si>
  <si>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</si>
  <si>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</si>
  <si>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</si>
  <si>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</si>
  <si>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</si>
  <si>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</si>
  <si>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</si>
  <si>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</si>
  <si>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</si>
  <si>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</si>
  <si>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</si>
  <si>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</si>
  <si>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</si>
  <si>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</si>
  <si>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</si>
  <si>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</si>
  <si>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</si>
  <si>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</si>
  <si>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</si>
  <si>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</si>
  <si>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</si>
  <si>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</si>
  <si>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</si>
  <si>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</si>
  <si>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</si>
  <si>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</si>
  <si>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</si>
  <si>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</si>
  <si>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</si>
  <si>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</si>
  <si>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</si>
  <si>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</si>
  <si>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</si>
  <si>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</si>
  <si>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</si>
  <si>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</si>
  <si>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</si>
  <si>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</si>
  <si>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</si>
  <si>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</si>
  <si>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</si>
  <si>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</si>
  <si>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</si>
  <si>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</si>
  <si>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</si>
  <si>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</si>
  <si>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</si>
  <si>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</si>
  <si>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</si>
  <si>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</si>
  <si>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</si>
  <si>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</si>
  <si>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</si>
  <si>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</si>
  <si>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</si>
  <si>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</si>
  <si>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</si>
  <si>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</si>
  <si>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</si>
  <si>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</si>
  <si>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</si>
  <si>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</si>
  <si>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</si>
  <si>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</si>
  <si>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</si>
  <si>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</si>
  <si>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</si>
  <si>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</si>
  <si>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</si>
  <si>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</si>
  <si>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</si>
  <si>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</si>
  <si>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</si>
  <si>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</si>
  <si>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</si>
  <si>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</si>
  <si>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</si>
  <si>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</si>
  <si>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</si>
  <si>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</si>
  <si>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</si>
  <si>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</si>
  <si>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</si>
  <si>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</si>
  <si>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</si>
  <si>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</si>
  <si>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</si>
  <si>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</si>
  <si>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</si>
  <si>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</si>
  <si>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</si>
  <si>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</si>
  <si>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</si>
  <si>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</si>
  <si>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</si>
  <si>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</si>
  <si>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</si>
  <si>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</si>
  <si>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</si>
  <si>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</si>
  <si>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</si>
  <si>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</si>
  <si>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</si>
  <si>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</si>
  <si>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</si>
  <si>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</si>
  <si>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</si>
  <si>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</si>
  <si>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</si>
  <si>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</si>
  <si>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</si>
  <si>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</si>
  <si>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</si>
  <si>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</si>
  <si>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</si>
  <si>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</si>
  <si>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</si>
  <si>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</si>
  <si>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</si>
  <si>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</si>
  <si>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</si>
  <si>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</si>
  <si>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</si>
  <si>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</si>
  <si>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</si>
  <si>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</si>
  <si>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</si>
  <si>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</si>
  <si>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</si>
  <si>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</si>
  <si>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</si>
  <si>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</si>
  <si>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</si>
  <si>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</si>
  <si>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</si>
  <si>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</si>
  <si>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</si>
  <si>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</si>
  <si>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</si>
  <si>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</si>
  <si>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</si>
  <si>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</si>
  <si>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</si>
  <si>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</si>
  <si>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</si>
  <si>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</si>
  <si>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</si>
  <si>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</si>
  <si>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</si>
  <si>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</si>
  <si>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</si>
  <si>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</si>
  <si>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</si>
  <si>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</si>
  <si>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</si>
  <si>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</si>
  <si>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</si>
  <si>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</si>
  <si>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</si>
  <si>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</si>
  <si>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</si>
  <si>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</si>
  <si>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</si>
  <si>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</si>
  <si>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</si>
  <si>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</si>
  <si>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</si>
  <si>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</si>
  <si>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</si>
  <si>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</si>
  <si>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</si>
  <si>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</si>
  <si>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</si>
  <si>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</si>
  <si>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</si>
  <si>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</si>
  <si>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</si>
  <si>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</si>
  <si>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</si>
  <si>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</si>
  <si>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</si>
  <si>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</si>
  <si>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</si>
  <si>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</si>
  <si>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</si>
  <si>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</si>
  <si>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</si>
  <si>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</si>
  <si>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</si>
  <si>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</si>
  <si>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</si>
  <si>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</si>
  <si>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</si>
  <si>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</si>
  <si>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</si>
  <si>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</si>
  <si>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</si>
  <si>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</si>
  <si>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</si>
  <si>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</si>
  <si>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</si>
  <si>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</si>
  <si>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</si>
  <si>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</si>
  <si>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</si>
  <si>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</si>
  <si>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</si>
  <si>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</si>
  <si>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</si>
  <si>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</si>
  <si>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</si>
  <si>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</si>
  <si>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</si>
  <si>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</si>
  <si>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</si>
  <si>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</si>
  <si>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</si>
  <si>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</si>
  <si>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</si>
  <si>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</si>
  <si>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</si>
  <si>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</si>
  <si>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</si>
  <si>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</si>
  <si>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</si>
  <si>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</si>
  <si>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</si>
  <si>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</si>
  <si>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</si>
  <si>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</si>
  <si>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</si>
  <si>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</si>
  <si>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</si>
  <si>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</si>
  <si>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</si>
  <si>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</si>
  <si>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</si>
  <si>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</si>
  <si>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</si>
  <si>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</si>
  <si>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</si>
  <si>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</si>
  <si>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</si>
  <si>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</si>
  <si>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</si>
  <si>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</si>
  <si>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</si>
  <si>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</si>
  <si>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</si>
  <si>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</si>
  <si>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</si>
  <si>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</si>
  <si>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</si>
  <si>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</si>
  <si>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</si>
  <si>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</si>
  <si>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</si>
  <si>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</si>
  <si>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</si>
  <si>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</si>
  <si>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</si>
  <si>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</si>
  <si>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</si>
  <si>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</si>
  <si>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</si>
  <si>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</si>
  <si>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</si>
  <si>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</si>
  <si>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</si>
  <si>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</si>
  <si>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</si>
  <si>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</si>
  <si>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</si>
  <si>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</si>
  <si>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</si>
  <si>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</si>
  <si>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</si>
  <si>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</si>
  <si>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</si>
  <si>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</si>
  <si>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</si>
  <si>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</si>
  <si>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</si>
  <si>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</si>
  <si>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</si>
  <si>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</si>
  <si>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</si>
  <si>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</si>
  <si>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</si>
  <si>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</si>
  <si>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</si>
  <si>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</si>
  <si>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</si>
  <si>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</si>
  <si>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</si>
  <si>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</si>
  <si>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</si>
  <si>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</si>
  <si>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</si>
  <si>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</si>
  <si>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</si>
  <si>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</si>
  <si>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</si>
  <si>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</si>
  <si>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</si>
  <si>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</si>
  <si>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</si>
  <si>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</si>
  <si>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</si>
  <si>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</si>
  <si>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</si>
  <si>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</si>
  <si>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</si>
  <si>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</si>
  <si>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</si>
  <si>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</si>
  <si>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</si>
  <si>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</si>
  <si>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</si>
  <si>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</si>
  <si>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</si>
  <si>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</si>
  <si>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</si>
  <si>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</si>
  <si>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</si>
  <si>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</si>
  <si>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</si>
  <si>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</si>
  <si>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</si>
  <si>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</si>
  <si>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</si>
  <si>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</si>
  <si>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</si>
  <si>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</si>
  <si>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</si>
  <si>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</si>
  <si>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</si>
  <si>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</si>
  <si>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</si>
  <si>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</si>
  <si>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</si>
  <si>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</si>
  <si>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</si>
  <si>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</si>
  <si>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</si>
  <si>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</si>
  <si>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</si>
  <si>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</si>
  <si>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</si>
  <si>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</si>
  <si>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</si>
  <si>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</si>
  <si>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</si>
  <si>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</si>
  <si>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</si>
  <si>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</si>
  <si>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</si>
  <si>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</si>
  <si>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</si>
  <si>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</si>
  <si>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</si>
  <si>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</si>
  <si>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</si>
  <si>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</si>
  <si>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</si>
  <si>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</si>
  <si>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</si>
  <si>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</si>
  <si>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</si>
  <si>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</si>
  <si>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</si>
  <si>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</si>
  <si>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</si>
  <si>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</si>
  <si>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</si>
  <si>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</si>
  <si>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</si>
  <si>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</si>
  <si>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</si>
  <si>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</si>
  <si>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</si>
  <si>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</si>
  <si>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</si>
  <si>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</si>
  <si>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</si>
  <si>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</si>
  <si>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</si>
  <si>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</si>
  <si>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</si>
  <si>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</si>
  <si>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</si>
  <si>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</si>
  <si>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</si>
  <si>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</si>
  <si>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</si>
  <si>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</si>
  <si>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</si>
  <si>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</si>
  <si>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</si>
  <si>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</si>
  <si>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</si>
  <si>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</si>
  <si>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</si>
  <si>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</si>
  <si>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</si>
  <si>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</si>
  <si>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</si>
  <si>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</si>
  <si>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</si>
  <si>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</si>
  <si>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</si>
  <si>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</si>
  <si>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</si>
  <si>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</si>
  <si>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</si>
  <si>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</si>
  <si>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</si>
  <si>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</si>
  <si>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</si>
  <si>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</si>
  <si>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</si>
  <si>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</si>
  <si>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</si>
  <si>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</si>
  <si>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</si>
  <si>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</si>
  <si>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</si>
  <si>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</si>
  <si>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</si>
  <si>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</si>
  <si>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</si>
  <si>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</si>
  <si>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</si>
  <si>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</si>
  <si>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</si>
  <si>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</si>
  <si>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</si>
  <si>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</si>
  <si>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</si>
  <si>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</si>
  <si>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</si>
  <si>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</si>
  <si>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</si>
  <si>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</si>
  <si>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</si>
  <si>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</si>
  <si>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</si>
  <si>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</si>
  <si>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</si>
  <si>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</si>
  <si>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</si>
  <si>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</si>
  <si>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</si>
  <si>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</si>
  <si>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</si>
  <si>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</si>
  <si>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</si>
  <si>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</si>
  <si>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</si>
  <si>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</si>
  <si>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</si>
  <si>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</si>
  <si>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</si>
  <si>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</si>
  <si>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</si>
  <si>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</si>
  <si>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</si>
  <si>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</si>
  <si>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</si>
  <si>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</si>
  <si>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</si>
  <si>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</si>
  <si>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</si>
  <si>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</si>
  <si>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</si>
  <si>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</si>
  <si>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</si>
  <si>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</si>
  <si>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</si>
  <si>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</si>
  <si>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</si>
  <si>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</si>
  <si>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</si>
  <si>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</si>
  <si>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</si>
  <si>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</si>
  <si>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</si>
  <si>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</si>
  <si>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</si>
  <si>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</si>
  <si>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</si>
  <si>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</si>
  <si>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</si>
  <si>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</si>
  <si>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</si>
  <si>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</si>
  <si>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</si>
  <si>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</si>
  <si>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</si>
  <si>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</si>
  <si>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</si>
  <si>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</si>
  <si>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</si>
  <si>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</si>
  <si>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</si>
  <si>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</si>
  <si>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</si>
  <si>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</si>
  <si>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</si>
  <si>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</si>
  <si>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</si>
  <si>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</si>
  <si>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</si>
  <si>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</si>
  <si>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</si>
  <si>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</si>
  <si>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</si>
  <si>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</si>
  <si>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</si>
  <si>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</si>
  <si>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</si>
  <si>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</si>
  <si>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</si>
  <si>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</si>
  <si>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</si>
  <si>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</si>
  <si>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</si>
  <si>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</si>
  <si>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</si>
  <si>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</si>
  <si>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</si>
  <si>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</si>
  <si>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</si>
  <si>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</si>
  <si>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</si>
  <si>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</si>
  <si>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</si>
  <si>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</si>
  <si>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</si>
  <si>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</si>
  <si>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</si>
  <si>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</si>
  <si>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</si>
  <si>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</si>
  <si>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</si>
  <si>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</si>
  <si>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</si>
  <si>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</si>
  <si>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</si>
  <si>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</si>
  <si>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</si>
  <si>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</si>
  <si>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</si>
  <si>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</si>
  <si>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</si>
  <si>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</si>
  <si>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</si>
  <si>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</si>
  <si>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</si>
  <si>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</si>
  <si>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</si>
  <si>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</si>
  <si>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</si>
  <si>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</si>
  <si>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</si>
  <si>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</si>
  <si>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</si>
  <si>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</si>
  <si>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</si>
  <si>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</si>
  <si>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</si>
  <si>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</si>
  <si>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</si>
  <si>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</si>
  <si>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</si>
  <si>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</si>
  <si>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</si>
  <si>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</si>
  <si>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</si>
  <si>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</si>
  <si>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</si>
  <si>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</si>
  <si>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</si>
  <si>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</si>
  <si>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</si>
  <si>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</si>
  <si>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</si>
  <si>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</si>
  <si>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</si>
  <si>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</si>
  <si>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</si>
  <si>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</si>
  <si>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</si>
  <si>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</si>
  <si>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</si>
  <si>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</si>
  <si>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</si>
  <si>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</si>
  <si>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</si>
  <si>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</si>
  <si>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</si>
  <si>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</si>
  <si>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</si>
  <si>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</si>
  <si>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</si>
  <si>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</si>
  <si>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</si>
  <si>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</si>
  <si>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</si>
  <si>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</si>
  <si>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</si>
  <si>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</si>
  <si>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</si>
  <si>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</si>
  <si>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</si>
  <si>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</si>
  <si>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</si>
  <si>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</si>
  <si>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</si>
  <si>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</si>
  <si>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</si>
  <si>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</si>
  <si>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</si>
  <si>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</si>
  <si>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</si>
  <si>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</si>
  <si>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</si>
  <si>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</si>
  <si>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</si>
  <si>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</si>
  <si>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</si>
  <si>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</si>
  <si>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</si>
  <si>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</si>
  <si>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</si>
  <si>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</si>
  <si>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</si>
  <si>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</si>
  <si>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</si>
  <si>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</si>
  <si>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</si>
  <si>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</si>
  <si>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</si>
  <si>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</si>
  <si>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</si>
  <si>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</si>
  <si>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</si>
  <si>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</si>
  <si>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</si>
  <si>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</si>
  <si>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</si>
  <si>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</si>
  <si>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</si>
  <si>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</si>
  <si>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</si>
  <si>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</si>
  <si>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</si>
  <si>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</si>
  <si>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</si>
  <si>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</si>
  <si>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</si>
  <si>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</si>
  <si>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</si>
  <si>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</si>
  <si>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</si>
  <si>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</si>
  <si>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</si>
  <si>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</si>
  <si>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</si>
  <si>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</si>
  <si>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</si>
  <si>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</si>
  <si>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</si>
  <si>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</si>
  <si>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</si>
  <si>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</si>
  <si>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</si>
  <si>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</si>
  <si>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</si>
  <si>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</si>
  <si>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</si>
  <si>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</si>
  <si>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</si>
  <si>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</si>
  <si>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</si>
  <si>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</si>
  <si>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</si>
  <si>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</si>
  <si>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</si>
  <si>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</si>
  <si>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</si>
  <si>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</si>
  <si>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</si>
  <si>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</si>
  <si>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</si>
  <si>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</si>
  <si>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</si>
  <si>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</si>
  <si>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</si>
  <si>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</si>
  <si>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</si>
  <si>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</si>
  <si>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</si>
  <si>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</si>
  <si>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</si>
  <si>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</si>
  <si>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</si>
  <si>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</si>
  <si>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</si>
  <si>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</si>
  <si>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</si>
  <si>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</si>
  <si>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</si>
  <si>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</si>
  <si>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</si>
  <si>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</si>
  <si>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</si>
  <si>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</si>
  <si>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</si>
  <si>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</si>
  <si>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</si>
  <si>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</si>
  <si>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</si>
  <si>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</si>
  <si>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</si>
  <si>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</si>
  <si>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</si>
  <si>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</si>
  <si>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</si>
  <si>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</si>
  <si>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</si>
  <si>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</si>
  <si>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</si>
  <si>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</si>
  <si>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</si>
  <si>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</si>
  <si>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</si>
  <si>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</si>
  <si>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</si>
  <si>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</si>
  <si>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</si>
  <si>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</si>
  <si>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</si>
  <si>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</si>
  <si>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</si>
  <si>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</si>
  <si>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</si>
  <si>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</si>
  <si>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</si>
  <si>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</si>
  <si>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</si>
  <si>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</si>
  <si>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</si>
  <si>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</si>
  <si>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</si>
  <si>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</si>
  <si>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</si>
  <si>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</si>
  <si>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</si>
  <si>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</si>
  <si>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</si>
  <si>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</si>
  <si>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</si>
  <si>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</si>
  <si>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</si>
  <si>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</si>
  <si>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</si>
  <si>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</si>
  <si>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</si>
  <si>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</si>
  <si>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</si>
  <si>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</si>
  <si>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</si>
  <si>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</si>
  <si>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</si>
  <si>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</si>
  <si>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</si>
  <si>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</si>
  <si>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</si>
  <si>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</si>
  <si>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</si>
  <si>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</si>
  <si>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</si>
  <si>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</si>
  <si>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</si>
  <si>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</si>
  <si>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</si>
  <si>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</si>
  <si>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</si>
  <si>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</si>
  <si>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</si>
  <si>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</si>
  <si>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</si>
  <si>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</si>
  <si>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</si>
  <si>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</si>
  <si>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</si>
  <si>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</si>
  <si>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</si>
  <si>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</si>
  <si>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</si>
  <si>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</si>
  <si>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</si>
  <si>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</si>
  <si>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</si>
  <si>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</si>
  <si>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</si>
  <si>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</si>
  <si>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</si>
  <si>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</si>
  <si>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</si>
  <si>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</si>
  <si>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</si>
  <si>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</si>
  <si>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</si>
  <si>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</si>
  <si>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</si>
  <si>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</si>
  <si>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</si>
  <si>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</si>
  <si>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</si>
  <si>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</si>
  <si>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</si>
  <si>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</si>
  <si>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</si>
  <si>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</si>
  <si>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</si>
  <si>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</si>
  <si>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</si>
  <si>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</si>
  <si>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</si>
  <si>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</si>
  <si>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</si>
  <si>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</si>
  <si>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</si>
  <si>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</si>
  <si>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</si>
  <si>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</si>
  <si>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</si>
  <si>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</si>
  <si>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</si>
  <si>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</si>
  <si>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</si>
  <si>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</si>
  <si>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</si>
  <si>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</si>
  <si>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</si>
  <si>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</si>
  <si>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</si>
  <si>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</si>
  <si>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</si>
  <si>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</si>
  <si>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</si>
  <si>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</si>
  <si>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</si>
  <si>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</si>
  <si>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</si>
  <si>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</si>
  <si>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</si>
  <si>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</si>
  <si>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</si>
  <si>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</si>
  <si>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</si>
  <si>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</si>
  <si>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</si>
  <si>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</si>
  <si>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</si>
  <si>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</si>
  <si>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</si>
  <si>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</si>
  <si>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</si>
  <si>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</si>
  <si>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</si>
  <si>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</si>
  <si>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</si>
  <si>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</si>
  <si>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</si>
  <si>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</si>
  <si>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</si>
  <si>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</si>
  <si>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</si>
  <si>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</si>
  <si>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</si>
  <si>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</si>
  <si>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</si>
  <si>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</si>
  <si>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</si>
  <si>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</si>
  <si>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</si>
  <si>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</si>
  <si>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</si>
  <si>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</si>
  <si>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</si>
  <si>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</si>
  <si>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</si>
  <si>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</si>
  <si>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</si>
  <si>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</si>
  <si>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</si>
  <si>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</si>
  <si>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</si>
  <si>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</si>
  <si>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</si>
  <si>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</si>
  <si>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</si>
  <si>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</si>
  <si>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</si>
  <si>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</si>
  <si>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</si>
  <si>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</si>
  <si>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</si>
  <si>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</si>
  <si>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</si>
  <si>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</si>
  <si>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</si>
  <si>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</si>
  <si>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</si>
  <si>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</si>
  <si>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</si>
  <si>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</si>
  <si>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</si>
  <si>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</si>
  <si>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</si>
  <si>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</si>
  <si>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</si>
  <si>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</si>
  <si>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</si>
  <si>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</si>
  <si>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</si>
  <si>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</si>
  <si>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</si>
  <si>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</si>
  <si>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</si>
  <si>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</si>
  <si>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</si>
  <si>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</si>
  <si>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</si>
  <si>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</si>
  <si>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</si>
  <si>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</si>
  <si>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</si>
  <si>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</si>
  <si>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</si>
  <si>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</si>
  <si>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</si>
  <si>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</si>
  <si>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</si>
  <si>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</si>
  <si>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</si>
  <si>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</si>
  <si>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</si>
  <si>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</si>
  <si>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</si>
  <si>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</si>
  <si>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</si>
  <si>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</si>
  <si>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</si>
  <si>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</si>
  <si>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</si>
  <si>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</si>
  <si>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</si>
  <si>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</si>
  <si>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</si>
  <si>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</si>
  <si>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</si>
  <si>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</si>
  <si>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</si>
  <si>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</si>
  <si>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</si>
  <si>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</si>
  <si>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</si>
  <si>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</si>
  <si>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</si>
  <si>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</si>
  <si>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</si>
  <si>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</si>
  <si>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</si>
  <si>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</si>
  <si>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</si>
  <si>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</si>
  <si>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</si>
  <si>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</si>
  <si>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</si>
  <si>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</si>
  <si>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</si>
  <si>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</si>
  <si>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</si>
  <si>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</si>
  <si>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</si>
  <si>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</si>
  <si>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</si>
  <si>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</si>
  <si>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</si>
  <si>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</si>
  <si>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</si>
  <si>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</si>
  <si>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</si>
  <si>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</si>
  <si>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</si>
  <si>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</si>
  <si>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</si>
  <si>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</si>
  <si>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</si>
  <si>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</si>
  <si>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</si>
  <si>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</si>
  <si>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</si>
  <si>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</si>
  <si>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</si>
  <si>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</si>
  <si>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</si>
  <si>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</si>
  <si>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</si>
  <si>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</si>
  <si>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</si>
  <si>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</si>
  <si>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</si>
  <si>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</si>
  <si>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</si>
  <si>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</si>
  <si>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</si>
  <si>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</si>
  <si>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</si>
  <si>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</si>
  <si>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</si>
  <si>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</si>
  <si>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</si>
  <si>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</si>
  <si>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</si>
  <si>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</si>
  <si>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</si>
  <si>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</si>
  <si>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</si>
  <si>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</si>
  <si>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</si>
  <si>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</si>
  <si>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</si>
  <si>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</si>
  <si>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</si>
  <si>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</si>
  <si>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</si>
  <si>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</si>
  <si>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</si>
  <si>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</si>
  <si>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</si>
  <si>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</si>
  <si>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</si>
  <si>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</si>
  <si>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</si>
  <si>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</si>
  <si>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</si>
  <si>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</si>
  <si>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</si>
  <si>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</si>
  <si>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</si>
  <si>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</si>
  <si>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</si>
  <si>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</si>
  <si>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</si>
  <si>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</si>
  <si>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</si>
  <si>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</si>
  <si>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</si>
  <si>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</si>
  <si>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</si>
  <si>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</si>
  <si>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</si>
  <si>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</si>
  <si>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</si>
  <si>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</si>
  <si>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</si>
  <si>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</si>
  <si>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</si>
  <si>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</si>
  <si>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</si>
  <si>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</si>
  <si>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</si>
  <si>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</si>
  <si>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</si>
  <si>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</si>
  <si>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</si>
  <si>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</si>
  <si>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</si>
  <si>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</si>
  <si>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</si>
  <si>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</si>
  <si>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</si>
  <si>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</si>
  <si>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</si>
  <si>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</si>
  <si>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</si>
  <si>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</si>
  <si>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</si>
  <si>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</si>
  <si>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</si>
  <si>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</si>
  <si>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</si>
  <si>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</si>
  <si>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</si>
  <si>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</si>
  <si>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</si>
  <si>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</si>
  <si>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</si>
  <si>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</si>
  <si>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</si>
  <si>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</si>
  <si>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</si>
  <si>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</si>
  <si>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</si>
  <si>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</si>
  <si>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</si>
  <si>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</si>
  <si>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</si>
  <si>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</si>
  <si>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</si>
  <si>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</si>
  <si>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</si>
  <si>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</si>
  <si>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</si>
  <si>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</si>
  <si>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</si>
  <si>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</si>
  <si>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</si>
  <si>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</si>
  <si>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</si>
  <si>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</si>
  <si>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</si>
  <si>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</si>
  <si>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</si>
  <si>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</si>
  <si>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</si>
  <si>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</si>
  <si>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</si>
  <si>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</si>
  <si>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</si>
  <si>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</si>
  <si>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</si>
  <si>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</si>
  <si>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</si>
  <si>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</si>
  <si>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</si>
  <si>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</si>
  <si>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</si>
  <si>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</si>
  <si>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</si>
  <si>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</si>
  <si>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</si>
  <si>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</si>
  <si>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</si>
  <si>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</si>
  <si>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</si>
  <si>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</si>
  <si>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</si>
  <si>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</si>
  <si>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</si>
  <si>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</si>
  <si>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</si>
  <si>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</si>
  <si>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</si>
  <si>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</si>
  <si>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</si>
  <si>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</si>
  <si>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</si>
  <si>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</si>
  <si>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</si>
  <si>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</si>
  <si>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</si>
  <si>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</si>
  <si>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</si>
  <si>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</si>
  <si>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</si>
  <si>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</si>
  <si>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</si>
  <si>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</si>
  <si>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</si>
  <si>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</si>
  <si>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</si>
  <si>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</si>
  <si>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</si>
  <si>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</si>
  <si>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</si>
  <si>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</si>
  <si>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</si>
  <si>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</si>
  <si>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</si>
  <si>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</si>
  <si>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</si>
  <si>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</si>
  <si>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</si>
  <si>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</si>
  <si>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</si>
  <si>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</si>
  <si>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</si>
  <si>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</si>
  <si>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</si>
  <si>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</si>
  <si>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</si>
  <si>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</si>
  <si>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</si>
  <si>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</si>
  <si>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</si>
  <si>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</si>
  <si>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</si>
  <si>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</si>
  <si>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</si>
  <si>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</si>
  <si>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</si>
  <si>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</si>
  <si>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</si>
  <si>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</si>
  <si>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</si>
  <si>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</si>
  <si>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</si>
  <si>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</si>
  <si>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</si>
  <si>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</si>
  <si>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</si>
  <si>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</si>
  <si>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</si>
  <si>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</si>
  <si>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</si>
  <si>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</si>
  <si>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</si>
  <si>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</si>
  <si>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</si>
  <si>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</si>
  <si>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</si>
  <si>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</si>
  <si>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</si>
  <si>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</si>
  <si>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</si>
  <si>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</si>
  <si>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</si>
  <si>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</si>
  <si>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</si>
  <si>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</si>
  <si>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</si>
  <si>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</si>
  <si>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</si>
  <si>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</si>
  <si>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</si>
  <si>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</si>
  <si>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</si>
  <si>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</si>
  <si>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</si>
  <si>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</si>
  <si>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</si>
  <si>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</si>
  <si>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</si>
  <si>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</si>
  <si>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</si>
  <si>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</si>
  <si>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</si>
  <si>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</si>
  <si>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</si>
  <si>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</si>
  <si>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</si>
  <si>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</si>
  <si>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</si>
  <si>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</si>
  <si>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</si>
  <si>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</si>
  <si>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</si>
  <si>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</si>
  <si>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</si>
  <si>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</si>
  <si>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</si>
  <si>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</si>
  <si>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</si>
  <si>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</si>
  <si>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</si>
  <si>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</si>
  <si>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</si>
  <si>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</si>
  <si>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</si>
  <si>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</si>
  <si>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</si>
  <si>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</si>
  <si>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</si>
  <si>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</si>
  <si>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</si>
  <si>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</si>
  <si>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</si>
  <si>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</si>
  <si>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</si>
  <si>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</si>
  <si>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</si>
  <si>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</si>
  <si>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</si>
  <si>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</si>
  <si>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</si>
  <si>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</si>
  <si>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</si>
  <si>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</si>
  <si>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</si>
  <si>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</si>
  <si>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</si>
  <si>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</si>
  <si>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</si>
  <si>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</si>
  <si>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</si>
  <si>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</si>
  <si>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</si>
  <si>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</si>
  <si>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</si>
  <si>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</si>
  <si>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</si>
  <si>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</si>
  <si>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</si>
  <si>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</si>
  <si>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</si>
  <si>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</si>
  <si>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</si>
  <si>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</si>
  <si>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</si>
  <si>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</si>
  <si>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</si>
  <si>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</si>
  <si>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</si>
  <si>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</si>
  <si>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</si>
  <si>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</si>
  <si>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</si>
  <si>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</si>
  <si>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</si>
  <si>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</si>
  <si>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</si>
  <si>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</si>
  <si>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</si>
  <si>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</si>
  <si>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</si>
  <si>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</si>
  <si>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</si>
  <si>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</si>
  <si>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</si>
  <si>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</si>
  <si>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</si>
  <si>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</si>
  <si>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</si>
  <si>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</si>
  <si>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</si>
  <si>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</si>
  <si>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</si>
  <si>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</si>
  <si>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</si>
  <si>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</si>
  <si>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</si>
  <si>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</si>
  <si>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</si>
  <si>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</si>
  <si>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</si>
  <si>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</si>
  <si>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</si>
  <si>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</si>
  <si>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</si>
  <si>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</si>
  <si>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</si>
  <si>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</si>
  <si>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</si>
  <si>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</si>
  <si>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</si>
  <si>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</si>
  <si>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</si>
  <si>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</si>
  <si>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</si>
  <si>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</si>
  <si>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</si>
  <si>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</si>
  <si>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</si>
  <si>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</si>
  <si>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</si>
  <si>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</si>
  <si>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</si>
  <si>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</si>
  <si>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</si>
  <si>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</si>
  <si>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</si>
  <si>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</si>
  <si>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</si>
  <si>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</si>
  <si>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</si>
  <si>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</si>
  <si>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</si>
  <si>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</si>
  <si>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</si>
  <si>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</si>
  <si>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</si>
  <si>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</si>
  <si>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</si>
  <si>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</si>
  <si>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</si>
  <si>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</si>
  <si>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</si>
  <si>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</si>
  <si>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</si>
  <si>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</si>
  <si>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</si>
  <si>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</si>
  <si>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</si>
  <si>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</si>
  <si>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</si>
  <si>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</si>
  <si>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</si>
  <si>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</si>
  <si>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</si>
  <si>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</si>
  <si>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</si>
  <si>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</si>
  <si>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</si>
  <si>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</si>
  <si>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</si>
  <si>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</si>
  <si>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</si>
  <si>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</si>
  <si>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</si>
  <si>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</si>
  <si>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</si>
  <si>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</si>
  <si>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</si>
  <si>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</si>
  <si>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</si>
  <si>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</si>
  <si>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</si>
  <si>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</si>
  <si>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</si>
  <si>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</si>
  <si>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</si>
  <si>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</si>
  <si>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</si>
  <si>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</si>
  <si>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</si>
  <si>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</si>
  <si>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</si>
  <si>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</si>
  <si>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</si>
  <si>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</si>
  <si>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</si>
  <si>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</si>
  <si>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</si>
  <si>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</si>
  <si>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</si>
  <si>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</si>
  <si>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</si>
  <si>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</si>
  <si>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</si>
  <si>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</si>
  <si>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</si>
  <si>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</si>
  <si>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</si>
  <si>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</si>
  <si>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</si>
  <si>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</si>
  <si>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</si>
  <si>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</si>
  <si>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</si>
  <si>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</si>
  <si>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</si>
  <si>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</si>
  <si>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</si>
  <si>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</si>
  <si>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</si>
  <si>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</si>
  <si>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</si>
  <si>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</si>
  <si>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</si>
  <si>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</si>
  <si>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</si>
  <si>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</si>
  <si>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</si>
  <si>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</si>
  <si>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</si>
  <si>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</si>
  <si>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</si>
  <si>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</si>
  <si>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</si>
  <si>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</si>
  <si>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</si>
  <si>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</si>
  <si>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</si>
  <si>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</si>
  <si>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</si>
  <si>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</si>
  <si>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</si>
  <si>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</si>
  <si>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</si>
  <si>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</si>
  <si>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</si>
  <si>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</si>
  <si>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</si>
  <si>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</si>
  <si>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</si>
  <si>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</si>
  <si>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</si>
  <si>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</si>
  <si>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</si>
  <si>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</si>
  <si>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</si>
  <si>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</si>
  <si>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</si>
  <si>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</si>
  <si>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</si>
  <si>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</si>
  <si>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</si>
  <si>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</si>
  <si>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</si>
  <si>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</si>
  <si>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</si>
  <si>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</si>
  <si>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</si>
  <si>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</si>
  <si>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</si>
  <si>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</si>
  <si>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</si>
  <si>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</si>
  <si>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</si>
  <si>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</si>
  <si>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</si>
  <si>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</si>
  <si>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</si>
  <si>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</si>
  <si>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</si>
  <si>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</si>
  <si>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</si>
  <si>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</si>
  <si>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</si>
  <si>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</si>
  <si>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</si>
  <si>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</si>
  <si>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</si>
  <si>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</si>
  <si>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</si>
  <si>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</si>
  <si>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</si>
  <si>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</si>
  <si>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</si>
  <si>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</si>
  <si>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</si>
  <si>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</si>
  <si>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</si>
  <si>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</si>
  <si>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</si>
  <si>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</si>
  <si>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</si>
  <si>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</si>
  <si>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</si>
  <si>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</si>
  <si>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</si>
  <si>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</si>
  <si>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</si>
  <si>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</si>
  <si>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</si>
  <si>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</si>
  <si>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</si>
  <si>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</si>
  <si>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</si>
  <si>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</si>
  <si>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</si>
  <si>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</si>
  <si>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</si>
  <si>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</si>
  <si>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</si>
  <si>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</si>
  <si>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</si>
  <si>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</si>
  <si>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</si>
  <si>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</si>
  <si>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</si>
  <si>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</si>
  <si>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</si>
  <si>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</si>
  <si>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</si>
  <si>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</si>
  <si>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</si>
  <si>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</si>
  <si>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</si>
  <si>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</si>
  <si>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</si>
  <si>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</si>
  <si>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</si>
  <si>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</si>
  <si>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</si>
  <si>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</si>
  <si>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</si>
  <si>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</si>
  <si>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</si>
  <si>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</si>
  <si>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</si>
  <si>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</si>
  <si>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</si>
  <si>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</si>
  <si>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</si>
  <si>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</si>
  <si>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</si>
  <si>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</si>
  <si>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</si>
  <si>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</si>
  <si>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</si>
  <si>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</si>
  <si>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</si>
  <si>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</si>
  <si>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</si>
  <si>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</si>
  <si>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</si>
  <si>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</si>
  <si>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</si>
  <si>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</si>
  <si>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</si>
  <si>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</si>
  <si>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</si>
  <si>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</si>
  <si>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</si>
  <si>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</si>
  <si>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</si>
  <si>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</si>
  <si>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</si>
  <si>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</si>
  <si>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</si>
  <si>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</si>
  <si>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</si>
  <si>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</si>
  <si>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</si>
  <si>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</si>
  <si>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</si>
  <si>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</si>
  <si>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</si>
  <si>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</si>
  <si>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</si>
  <si>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</si>
  <si>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</si>
  <si>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</si>
  <si>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</si>
  <si>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</si>
  <si>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</si>
  <si>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</si>
  <si>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</si>
  <si>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</si>
  <si>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</si>
  <si>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</si>
  <si>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</si>
  <si>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</si>
  <si>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</si>
  <si>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</si>
  <si>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</si>
  <si>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</si>
  <si>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</si>
  <si>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</si>
  <si>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</si>
  <si>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</si>
  <si>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</si>
  <si>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</si>
  <si>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</si>
  <si>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</si>
  <si>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</si>
  <si>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</si>
  <si>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</si>
  <si>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</si>
  <si>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</si>
  <si>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</si>
  <si>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</si>
  <si>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</si>
  <si>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</si>
  <si>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</si>
  <si>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</si>
  <si>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</si>
  <si>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</si>
  <si>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</si>
  <si>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</si>
  <si>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</si>
  <si>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</si>
  <si>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</si>
  <si>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</si>
  <si>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</si>
  <si>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</si>
  <si>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</si>
  <si>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</si>
  <si>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</si>
  <si>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</si>
  <si>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</si>
  <si>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</si>
  <si>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</si>
  <si>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</si>
  <si>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</si>
  <si>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</si>
  <si>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</si>
  <si>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</si>
  <si>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</si>
  <si>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</si>
  <si>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</si>
  <si>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</si>
  <si>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</si>
  <si>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</si>
  <si>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</si>
  <si>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</si>
  <si>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</si>
  <si>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</si>
  <si>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</si>
  <si>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</si>
  <si>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</si>
  <si>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</si>
  <si>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</si>
  <si>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</si>
  <si>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</si>
  <si>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</si>
  <si>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</si>
  <si>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</si>
  <si>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</si>
  <si>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</si>
  <si>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</si>
  <si>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</si>
  <si>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</si>
  <si>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</si>
  <si>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</si>
  <si>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</si>
  <si>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</si>
  <si>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</si>
  <si>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</si>
  <si>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</si>
  <si>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</si>
  <si>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</si>
  <si>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</si>
  <si>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</si>
  <si>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</si>
  <si>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</si>
  <si>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</si>
  <si>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</si>
  <si>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</si>
  <si>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</si>
  <si>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</si>
  <si>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</si>
  <si>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</si>
  <si>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</si>
  <si>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</si>
  <si>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</si>
  <si>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</si>
  <si>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</si>
  <si>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</si>
  <si>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</si>
  <si>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</si>
  <si>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</si>
  <si>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</si>
  <si>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</si>
  <si>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</si>
  <si>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</si>
  <si>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</si>
  <si>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</si>
  <si>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</si>
  <si>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</si>
  <si>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</si>
  <si>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</si>
  <si>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</si>
  <si>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</si>
  <si>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</si>
  <si>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</si>
  <si>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</si>
  <si>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</si>
  <si>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</si>
  <si>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</si>
  <si>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</si>
  <si>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</si>
  <si>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</si>
  <si>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</si>
  <si>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</si>
  <si>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</si>
  <si>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</si>
  <si>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</si>
  <si>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</si>
  <si>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</si>
  <si>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</si>
  <si>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</si>
  <si>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</si>
  <si>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</si>
  <si>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</si>
  <si>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</si>
  <si>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</si>
  <si>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</si>
  <si>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</si>
  <si>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</si>
  <si>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</si>
  <si>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</si>
  <si>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</si>
  <si>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</si>
  <si>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</si>
  <si>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</si>
  <si>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</si>
  <si>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</si>
  <si>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</si>
  <si>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</si>
  <si>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</si>
  <si>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</si>
  <si>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</si>
  <si>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</si>
  <si>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</si>
  <si>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</si>
  <si>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</si>
  <si>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</si>
  <si>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</si>
  <si>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</si>
  <si>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</si>
  <si>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</si>
  <si>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</si>
  <si>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</si>
  <si>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</si>
  <si>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</si>
  <si>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</si>
  <si>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</si>
  <si>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</si>
  <si>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</si>
  <si>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</si>
  <si>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</si>
  <si>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</si>
  <si>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</si>
  <si>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</si>
  <si>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</si>
  <si>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</si>
  <si>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</si>
  <si>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</si>
  <si>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</si>
  <si>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</si>
  <si>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</si>
  <si>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</si>
  <si>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</si>
  <si>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</si>
  <si>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</si>
  <si>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</si>
  <si>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</si>
  <si>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</si>
  <si>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</si>
  <si>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</si>
  <si>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</si>
  <si>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</si>
  <si>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</si>
  <si>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</si>
  <si>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</si>
  <si>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</si>
  <si>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</si>
  <si>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</si>
  <si>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</si>
  <si>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</si>
  <si>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</si>
  <si>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</si>
  <si>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</si>
  <si>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</si>
  <si>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</si>
  <si>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</si>
  <si>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</si>
  <si>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</si>
  <si>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</si>
  <si>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</si>
  <si>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</si>
  <si>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</si>
  <si>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</si>
  <si>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</si>
  <si>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</si>
  <si>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</si>
  <si>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</si>
  <si>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</si>
  <si>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</si>
  <si>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</si>
  <si>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</si>
  <si>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</si>
  <si>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</si>
  <si>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</si>
  <si>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</si>
  <si>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</si>
  <si>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</si>
  <si>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</si>
  <si>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</si>
  <si>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</si>
  <si>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</si>
  <si>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</si>
  <si>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</si>
  <si>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</si>
  <si>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</si>
  <si>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</si>
  <si>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</si>
  <si>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</si>
  <si>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</si>
  <si>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</si>
  <si>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</si>
  <si>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</si>
  <si>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</si>
  <si>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</si>
  <si>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</si>
  <si>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</si>
  <si>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</si>
  <si>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</si>
  <si>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</si>
  <si>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</si>
  <si>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</si>
  <si>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</si>
  <si>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</si>
  <si>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</si>
  <si>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</si>
  <si>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</si>
  <si>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</si>
  <si>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</si>
  <si>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</si>
  <si>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</si>
  <si>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</si>
  <si>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</si>
  <si>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</si>
  <si>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</si>
  <si>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</si>
  <si>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</si>
  <si>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</si>
  <si>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</si>
  <si>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</si>
  <si>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</si>
  <si>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</si>
  <si>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</si>
  <si>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</si>
  <si>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</si>
  <si>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</si>
  <si>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</si>
  <si>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</si>
  <si>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</si>
  <si>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</si>
  <si>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</si>
  <si>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</si>
  <si>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</si>
  <si>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</si>
  <si>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</si>
  <si>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</si>
  <si>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</si>
  <si>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</si>
  <si>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</si>
  <si>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</si>
  <si>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</si>
  <si>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</si>
  <si>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</si>
  <si>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</si>
  <si>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</si>
  <si>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</si>
  <si>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</si>
  <si>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</si>
  <si>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</si>
  <si>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</si>
  <si>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</si>
  <si>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</si>
  <si>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</si>
  <si>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</si>
  <si>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</si>
  <si>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</si>
  <si>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</si>
  <si>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</si>
  <si>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</si>
  <si>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</si>
  <si>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</si>
  <si>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</si>
  <si>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</si>
  <si>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</si>
  <si>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</si>
  <si>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</si>
  <si>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</si>
  <si>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</si>
  <si>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</si>
  <si>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</si>
  <si>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</si>
  <si>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</si>
  <si>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</si>
  <si>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</si>
  <si>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</si>
  <si>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</si>
  <si>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</si>
  <si>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</si>
  <si>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</si>
  <si>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</si>
  <si>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</si>
  <si>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</si>
  <si>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</si>
  <si>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</si>
  <si>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</si>
  <si>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</si>
  <si>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</si>
  <si>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</si>
  <si>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</si>
  <si>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</si>
  <si>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</si>
  <si>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</si>
  <si>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</si>
  <si>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</si>
  <si>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</si>
  <si>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</si>
  <si>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</si>
  <si>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</si>
  <si>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</si>
  <si>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</si>
  <si>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</si>
  <si>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</si>
  <si>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</si>
  <si>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</si>
  <si>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</si>
  <si>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</si>
  <si>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</si>
  <si>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</si>
  <si>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</si>
  <si>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</si>
  <si>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</si>
  <si>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</si>
  <si>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</si>
  <si>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</si>
  <si>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</si>
  <si>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</si>
  <si>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</si>
  <si>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</si>
  <si>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</si>
  <si>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</si>
  <si>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</si>
  <si>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</si>
  <si>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</si>
  <si>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</si>
  <si>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</si>
  <si>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</si>
  <si>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</si>
  <si>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</si>
  <si>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</si>
  <si>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</si>
  <si>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</si>
  <si>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</si>
  <si>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</si>
  <si>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</si>
  <si>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</si>
  <si>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</si>
  <si>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</si>
  <si>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</si>
  <si>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</si>
  <si>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</si>
  <si>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</si>
  <si>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</si>
  <si>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</si>
  <si>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</si>
  <si>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</si>
  <si>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</si>
  <si>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</si>
  <si>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</si>
  <si>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</si>
  <si>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</si>
  <si>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</si>
  <si>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</si>
  <si>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</si>
  <si>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</si>
  <si>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</si>
  <si>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</si>
  <si>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</si>
  <si>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</si>
  <si>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</si>
  <si>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</si>
  <si>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</si>
  <si>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</si>
  <si>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</si>
  <si>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</si>
  <si>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</si>
  <si>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</si>
  <si>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</si>
  <si>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</si>
  <si>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</si>
  <si>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</si>
  <si>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</si>
  <si>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</si>
  <si>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</si>
  <si>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</si>
  <si>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</si>
  <si>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</si>
  <si>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</si>
  <si>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</si>
  <si>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</si>
  <si>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</si>
  <si>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</si>
  <si>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</si>
  <si>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</si>
  <si>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</si>
  <si>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</si>
  <si>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</si>
  <si>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</si>
  <si>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</si>
  <si>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</si>
  <si>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</si>
  <si>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</si>
  <si>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</si>
  <si>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</si>
  <si>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</si>
  <si>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</si>
  <si>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</si>
  <si>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</si>
  <si>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</si>
  <si>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</si>
  <si>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</si>
  <si>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</si>
  <si>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</si>
  <si>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</si>
  <si>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</si>
  <si>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</si>
  <si>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</si>
  <si>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</si>
  <si>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</si>
  <si>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</si>
  <si>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</si>
  <si>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</si>
  <si>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</si>
  <si>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</si>
  <si>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</si>
  <si>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</si>
  <si>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</si>
  <si>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</si>
  <si>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</si>
  <si>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</si>
  <si>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</si>
  <si>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</si>
  <si>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</si>
  <si>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</si>
  <si>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</si>
  <si>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</si>
  <si>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</si>
  <si>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</si>
  <si>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</si>
  <si>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</si>
  <si>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</si>
  <si>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</si>
  <si>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</si>
  <si>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</si>
  <si>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</si>
  <si>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</si>
  <si>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</si>
  <si>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</si>
  <si>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</si>
  <si>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</si>
  <si>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</si>
  <si>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</si>
  <si>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</si>
  <si>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</si>
  <si>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</si>
  <si>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</si>
  <si>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</si>
  <si>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</si>
  <si>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</si>
  <si>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</si>
  <si>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</si>
  <si>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</si>
  <si>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</si>
  <si>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</si>
  <si>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</si>
  <si>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</si>
  <si>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</si>
  <si>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</si>
  <si>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</si>
  <si>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</si>
  <si>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</si>
  <si>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</si>
  <si>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</si>
  <si>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</si>
  <si>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</si>
  <si>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</si>
  <si>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</si>
  <si>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</si>
  <si>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</si>
  <si>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</si>
  <si>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</si>
  <si>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</si>
  <si>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</si>
  <si>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</si>
  <si>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</si>
  <si>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</si>
  <si>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</si>
  <si>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</si>
  <si>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</si>
  <si>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</si>
  <si>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</si>
  <si>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</si>
  <si>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</si>
  <si>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</si>
  <si>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</si>
  <si>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</si>
  <si>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</si>
  <si>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</si>
  <si>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</si>
  <si>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</si>
  <si>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</si>
  <si>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</si>
  <si>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</si>
  <si>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</si>
  <si>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</si>
  <si>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</si>
  <si>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</si>
  <si>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</si>
  <si>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</si>
  <si>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</si>
  <si>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</si>
  <si>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</si>
  <si>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</si>
  <si>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</si>
  <si>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</si>
  <si>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</si>
  <si>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</si>
  <si>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</si>
  <si>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</si>
  <si>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</si>
  <si>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</si>
  <si>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</si>
  <si>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</si>
  <si>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</si>
  <si>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</si>
  <si>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</si>
  <si>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</si>
  <si>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</si>
  <si>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</si>
  <si>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</si>
  <si>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</si>
  <si>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</si>
  <si>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</si>
  <si>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</si>
  <si>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</si>
  <si>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</si>
  <si>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</si>
  <si>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</si>
  <si>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</si>
  <si>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</si>
  <si>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</si>
  <si>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</si>
  <si>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</si>
  <si>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</si>
  <si>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</si>
  <si>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</si>
  <si>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</si>
  <si>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</si>
  <si>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</si>
  <si>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</si>
  <si>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</si>
  <si>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</si>
  <si>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</si>
  <si>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</si>
  <si>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</si>
  <si>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</si>
  <si>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</si>
  <si>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</si>
  <si>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</si>
  <si>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</si>
  <si>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</si>
  <si>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</si>
  <si>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</si>
  <si>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</si>
  <si>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</si>
  <si>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</si>
  <si>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</si>
  <si>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</si>
  <si>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</si>
  <si>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</si>
  <si>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</si>
  <si>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</si>
  <si>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</si>
  <si>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</si>
  <si>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</si>
  <si>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</si>
  <si>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</si>
  <si>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</si>
  <si>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</si>
  <si>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</si>
  <si>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</si>
  <si>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</si>
  <si>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</si>
  <si>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</si>
  <si>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</si>
  <si>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</si>
  <si>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</si>
  <si>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</si>
  <si>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</si>
  <si>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</si>
  <si>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</si>
  <si>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</si>
  <si>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</si>
  <si>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</si>
  <si>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</si>
  <si>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</si>
  <si>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</si>
  <si>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</si>
  <si>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</si>
  <si>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</si>
  <si>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</si>
  <si>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</si>
  <si>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</si>
  <si>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</si>
  <si>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</si>
  <si>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</si>
  <si>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</si>
  <si>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</si>
  <si>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</si>
  <si>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</si>
  <si>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</si>
  <si>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</si>
  <si>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</si>
  <si>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</si>
  <si>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</si>
  <si>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</si>
  <si>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</si>
  <si>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</si>
  <si>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</si>
  <si>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</si>
  <si>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</si>
  <si>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</si>
  <si>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</si>
  <si>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</si>
  <si>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</si>
  <si>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</si>
  <si>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</si>
  <si>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</si>
  <si>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</si>
  <si>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</si>
  <si>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</si>
  <si>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</si>
  <si>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</si>
  <si>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</si>
  <si>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</si>
  <si>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</si>
  <si>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</si>
  <si>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</si>
  <si>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</si>
  <si>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</si>
  <si>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</si>
  <si>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</si>
  <si>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</si>
  <si>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</si>
  <si>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</si>
  <si>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</si>
  <si>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</si>
  <si>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</si>
  <si>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</si>
  <si>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</si>
  <si>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</si>
  <si>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</si>
  <si>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</si>
  <si>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</si>
  <si>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</si>
  <si>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</si>
  <si>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</si>
  <si>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</si>
  <si>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</si>
  <si>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</si>
  <si>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</si>
  <si>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</si>
  <si>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</si>
  <si>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</si>
  <si>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</si>
  <si>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</si>
  <si>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</si>
  <si>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</si>
  <si>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</si>
  <si>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</si>
  <si>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</si>
  <si>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</si>
  <si>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</si>
  <si>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</si>
  <si>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</si>
  <si>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</si>
  <si>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</si>
  <si>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</si>
  <si>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</si>
  <si>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</si>
  <si>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</si>
  <si>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</si>
  <si>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</si>
  <si>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</si>
  <si>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</si>
  <si>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</si>
  <si>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</si>
  <si>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</si>
  <si>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</si>
  <si>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</si>
  <si>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</si>
  <si>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</si>
  <si>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</si>
  <si>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</si>
  <si>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</si>
  <si>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</si>
  <si>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</si>
  <si>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</si>
  <si>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</si>
  <si>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</si>
  <si>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</si>
  <si>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</si>
  <si>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</si>
  <si>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</si>
  <si>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</si>
  <si>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</si>
  <si>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</si>
  <si>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</si>
  <si>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</si>
  <si>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</si>
  <si>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</si>
  <si>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</si>
  <si>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</si>
  <si>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</si>
  <si>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</si>
  <si>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</si>
  <si>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</si>
  <si>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</si>
  <si>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</si>
  <si>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</si>
  <si>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</si>
  <si>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</si>
  <si>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</si>
  <si>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</si>
  <si>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</si>
  <si>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</si>
  <si>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</si>
  <si>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</si>
  <si>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</si>
  <si>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</si>
  <si>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</si>
  <si>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</si>
  <si>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</si>
  <si>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</si>
  <si>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</si>
  <si>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</si>
  <si>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</si>
  <si>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</si>
  <si>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</si>
  <si>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</si>
  <si>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</si>
  <si>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</si>
  <si>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</si>
  <si>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</si>
  <si>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</si>
  <si>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</si>
  <si>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</si>
  <si>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</si>
  <si>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</si>
  <si>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</si>
  <si>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</si>
  <si>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</si>
  <si>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</si>
  <si>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</si>
  <si>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</si>
  <si>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</si>
  <si>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</si>
  <si>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</si>
  <si>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</si>
  <si>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</si>
  <si>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</si>
  <si>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</si>
  <si>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</si>
  <si>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</si>
  <si>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</si>
  <si>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</si>
  <si>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</si>
  <si>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</si>
  <si>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</si>
  <si>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</si>
  <si>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</si>
  <si>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</si>
  <si>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</si>
  <si>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</si>
  <si>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</si>
  <si>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</si>
  <si>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</si>
  <si>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</si>
  <si>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</si>
  <si>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</si>
  <si>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</si>
  <si>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</si>
  <si>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</si>
  <si>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</si>
  <si>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</si>
  <si>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</si>
  <si>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</si>
  <si>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</si>
  <si>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</si>
  <si>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</si>
  <si>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</si>
  <si>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</si>
  <si>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</si>
  <si>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</si>
  <si>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</si>
  <si>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</si>
  <si>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</si>
  <si>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</si>
  <si>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</si>
  <si>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</si>
  <si>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</si>
  <si>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</si>
  <si>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</si>
  <si>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</si>
  <si>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</si>
  <si>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</si>
  <si>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</si>
  <si>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</si>
  <si>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</si>
  <si>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</si>
  <si>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</si>
  <si>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</si>
  <si>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</si>
  <si>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</si>
  <si>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</si>
  <si>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</si>
  <si>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</si>
  <si>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</si>
  <si>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</si>
  <si>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</si>
  <si>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</si>
  <si>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</si>
  <si>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</si>
  <si>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</si>
  <si>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</si>
  <si>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</si>
  <si>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</si>
  <si>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</si>
  <si>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</si>
  <si>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</si>
  <si>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</si>
  <si>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</si>
  <si>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</si>
  <si>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</si>
  <si>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</si>
  <si>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</si>
  <si>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</si>
  <si>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</si>
  <si>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</si>
  <si>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</si>
  <si>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</si>
  <si>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</si>
  <si>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</si>
  <si>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</si>
  <si>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</si>
  <si>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</si>
  <si>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</si>
  <si>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</si>
  <si>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</si>
  <si>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</si>
  <si>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</si>
  <si>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</si>
  <si>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</si>
  <si>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</si>
  <si>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</si>
  <si>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</si>
  <si>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</si>
  <si>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</si>
  <si>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</si>
  <si>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</si>
  <si>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</si>
  <si>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</si>
  <si>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</si>
  <si>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</si>
  <si>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</si>
  <si>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</si>
  <si>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</si>
  <si>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</si>
  <si>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</si>
  <si>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</si>
  <si>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</si>
  <si>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</si>
  <si>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</si>
  <si>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</si>
  <si>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</si>
  <si>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</si>
  <si>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</si>
  <si>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</si>
  <si>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</si>
  <si>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</si>
  <si>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</si>
  <si>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</si>
  <si>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</si>
  <si>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</si>
  <si>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</si>
  <si>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</si>
  <si>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</si>
  <si>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</si>
  <si>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</si>
  <si>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</si>
  <si>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</si>
  <si>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</si>
  <si>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</si>
  <si>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</si>
  <si>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</si>
  <si>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</si>
  <si>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</si>
  <si>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</si>
  <si>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</si>
  <si>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</si>
  <si>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</si>
  <si>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</si>
  <si>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</si>
  <si>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</si>
  <si>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</si>
  <si>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</si>
  <si>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</si>
  <si>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</si>
  <si>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</si>
  <si>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</si>
  <si>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</si>
  <si>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</si>
  <si>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</si>
  <si>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</si>
  <si>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</si>
  <si>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</si>
  <si>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</si>
  <si>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</si>
  <si>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</si>
  <si>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</si>
  <si>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</si>
  <si>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</si>
  <si>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</si>
  <si>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</si>
  <si>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</si>
  <si>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</si>
  <si>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</si>
  <si>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</si>
  <si>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</si>
  <si>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</si>
  <si>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</si>
  <si>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</si>
  <si>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</si>
  <si>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</si>
  <si>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</si>
  <si>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</si>
  <si>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</si>
  <si>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</si>
  <si>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</si>
  <si>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</si>
  <si>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</si>
  <si>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</si>
  <si>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</si>
  <si>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</si>
  <si>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</si>
  <si>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</si>
  <si>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</si>
  <si>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</si>
  <si>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</si>
  <si>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</si>
  <si>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</si>
  <si>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</si>
  <si>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</si>
  <si>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</si>
  <si>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</si>
  <si>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</si>
  <si>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</si>
  <si>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</si>
  <si>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</si>
  <si>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</si>
  <si>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</si>
  <si>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</si>
  <si>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</si>
  <si>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</si>
  <si>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</si>
  <si>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</si>
  <si>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</si>
  <si>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</si>
  <si>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</si>
  <si>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</si>
  <si>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</si>
  <si>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</si>
  <si>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</si>
  <si>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</si>
  <si>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</si>
  <si>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</si>
  <si>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</si>
  <si>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</si>
  <si>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</si>
  <si>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</si>
  <si>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</si>
  <si>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</si>
  <si>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</si>
  <si>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</si>
  <si>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</si>
  <si>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</si>
  <si>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</si>
  <si>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</si>
  <si>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</si>
  <si>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</si>
  <si>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</si>
  <si>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</si>
  <si>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</si>
  <si>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</si>
  <si>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</si>
  <si>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</si>
  <si>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</si>
  <si>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</si>
  <si>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</si>
  <si>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</si>
  <si>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</si>
  <si>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</si>
  <si>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</si>
  <si>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</si>
  <si>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</si>
  <si>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</si>
  <si>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</si>
  <si>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</si>
  <si>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</si>
  <si>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</si>
  <si>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</si>
  <si>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</si>
  <si>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</si>
  <si>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</si>
  <si>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</si>
  <si>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</si>
  <si>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</si>
  <si>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</si>
  <si>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</si>
  <si>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</si>
  <si>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</si>
  <si>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</si>
  <si>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</si>
  <si>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</si>
  <si>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</si>
  <si>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</si>
  <si>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</si>
  <si>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</si>
  <si>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</si>
  <si>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</si>
  <si>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</si>
  <si>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</si>
  <si>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</si>
  <si>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</si>
  <si>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</si>
  <si>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</si>
  <si>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</si>
  <si>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</si>
  <si>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</si>
  <si>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</si>
  <si>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</si>
  <si>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</si>
  <si>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</si>
  <si>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</si>
  <si>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</si>
  <si>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</si>
  <si>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</si>
  <si>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</si>
  <si>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</si>
  <si>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</si>
  <si>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</si>
  <si>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</si>
  <si>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</si>
  <si>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</si>
  <si>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</si>
  <si>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</si>
  <si>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</si>
  <si>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</si>
  <si>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</si>
  <si>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</si>
  <si>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</si>
  <si>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</si>
  <si>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</si>
  <si>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</si>
  <si>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</si>
  <si>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</si>
  <si>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</si>
  <si>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</si>
  <si>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</si>
  <si>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</si>
  <si>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</si>
  <si>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</si>
  <si>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</si>
  <si>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</si>
  <si>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</si>
  <si>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</si>
  <si>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</si>
  <si>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</si>
  <si>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</si>
  <si>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</si>
  <si>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</si>
  <si>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</si>
  <si>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</si>
  <si>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</si>
  <si>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</si>
  <si>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</si>
  <si>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</si>
  <si>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</si>
  <si>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</si>
  <si>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</si>
  <si>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</si>
  <si>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</si>
  <si>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</si>
  <si>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</si>
  <si>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</si>
  <si>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</si>
  <si>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</si>
  <si>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</si>
  <si>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</si>
  <si>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</si>
  <si>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</si>
  <si>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</si>
  <si>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</si>
  <si>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</si>
  <si>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</si>
  <si>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</si>
  <si>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</si>
  <si>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</si>
  <si>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</si>
  <si>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</si>
  <si>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</si>
  <si>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</si>
  <si>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</si>
  <si>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</si>
  <si>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</si>
  <si>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</si>
  <si>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</si>
  <si>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</si>
  <si>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</si>
  <si>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</si>
  <si>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</si>
  <si>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</si>
  <si>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</si>
  <si>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</si>
  <si>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</si>
  <si>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</si>
  <si>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</si>
  <si>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</si>
  <si>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</si>
  <si>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</si>
  <si>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</si>
  <si>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</si>
  <si>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</si>
  <si>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</si>
  <si>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</si>
  <si>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</si>
  <si>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</si>
  <si>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</si>
  <si>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</si>
  <si>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</si>
  <si>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</si>
  <si>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</si>
  <si>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</si>
  <si>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</si>
  <si>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</si>
  <si>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</si>
  <si>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</si>
  <si>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</si>
  <si>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</si>
  <si>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</si>
  <si>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</si>
  <si>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</si>
  <si>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</si>
  <si>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</si>
  <si>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</si>
  <si>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</si>
  <si>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</si>
  <si>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</si>
  <si>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</si>
  <si>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</si>
  <si>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</si>
  <si>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</si>
  <si>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</si>
  <si>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</si>
  <si>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</si>
  <si>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</si>
  <si>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</si>
  <si>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</si>
  <si>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</si>
  <si>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</si>
  <si>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</si>
  <si>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</si>
  <si>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</si>
  <si>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</si>
  <si>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</si>
  <si>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</si>
  <si>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</si>
  <si>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</si>
  <si>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</si>
  <si>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</si>
  <si>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</si>
  <si>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</si>
  <si>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</si>
  <si>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</si>
  <si>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</si>
  <si>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</si>
  <si>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</si>
  <si>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</si>
  <si>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</si>
  <si>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</si>
  <si>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</si>
  <si>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</si>
  <si>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</si>
  <si>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</si>
  <si>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</si>
  <si>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</si>
  <si>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</si>
  <si>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</si>
  <si>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</si>
  <si>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</si>
  <si>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</si>
  <si>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</si>
  <si>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</si>
  <si>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</si>
  <si>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</si>
  <si>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</si>
  <si>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</si>
  <si>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</si>
  <si>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</si>
  <si>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</si>
  <si>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</si>
  <si>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</si>
  <si>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</si>
  <si>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</si>
  <si>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</si>
  <si>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</si>
  <si>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</si>
  <si>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</si>
  <si>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</si>
  <si>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</si>
  <si>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</si>
  <si>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</si>
  <si>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</si>
  <si>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</si>
  <si>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</si>
  <si>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</si>
  <si>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</si>
  <si>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</si>
  <si>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</si>
  <si>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</si>
  <si>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</si>
  <si>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</si>
  <si>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</si>
  <si>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</si>
  <si>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</si>
  <si>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</si>
  <si>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</si>
  <si>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</si>
  <si>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</si>
  <si>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</si>
  <si>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</si>
  <si>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</si>
  <si>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</si>
  <si>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</si>
  <si>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</si>
  <si>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</si>
  <si>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</si>
  <si>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</si>
  <si>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</si>
  <si>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</si>
  <si>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</si>
  <si>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</si>
  <si>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</si>
  <si>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</si>
  <si>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</si>
  <si>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</si>
  <si>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</si>
  <si>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</si>
  <si>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</si>
  <si>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</si>
  <si>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</si>
  <si>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</si>
  <si>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</si>
  <si>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</si>
  <si>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</si>
  <si>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</si>
  <si>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</si>
  <si>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</si>
  <si>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</si>
  <si>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</si>
  <si>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</si>
  <si>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</si>
  <si>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</si>
  <si>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</si>
  <si>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</si>
  <si>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</si>
  <si>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</si>
  <si>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</si>
  <si>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</si>
  <si>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</si>
  <si>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</si>
  <si>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</si>
  <si>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</si>
  <si>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</si>
  <si>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</si>
  <si>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</si>
  <si>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</si>
  <si>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</si>
  <si>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</si>
  <si>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</si>
  <si>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</si>
  <si>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</si>
  <si>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</si>
  <si>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</si>
  <si>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</si>
  <si>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</si>
  <si>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</si>
  <si>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</si>
  <si>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</si>
  <si>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</si>
  <si>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</si>
  <si>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</si>
  <si>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</si>
  <si>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</si>
  <si>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</si>
  <si>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</si>
  <si>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</si>
  <si>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</si>
  <si>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</si>
  <si>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</si>
  <si>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</si>
  <si>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</si>
  <si>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</si>
  <si>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</si>
  <si>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</si>
  <si>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</si>
  <si>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</si>
  <si>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</si>
  <si>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</si>
  <si>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</si>
  <si>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</si>
  <si>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</si>
  <si>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</si>
  <si>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</si>
  <si>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</si>
  <si>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</si>
  <si>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</si>
  <si>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</si>
  <si>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</si>
  <si>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</si>
  <si>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</si>
  <si>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</si>
  <si>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</si>
  <si>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</si>
  <si>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</si>
  <si>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</si>
  <si>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</si>
  <si>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</si>
  <si>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</si>
  <si>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</si>
  <si>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</si>
  <si>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</si>
  <si>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</si>
  <si>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</si>
  <si>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</si>
  <si>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</si>
  <si>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</si>
  <si>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</si>
  <si>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</si>
  <si>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</si>
  <si>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</si>
  <si>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</si>
  <si>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</si>
  <si>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</si>
  <si>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</si>
  <si>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</si>
  <si>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</si>
  <si>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</si>
  <si>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</si>
  <si>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</si>
  <si>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</si>
  <si>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</si>
  <si>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</si>
  <si>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</si>
  <si>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</si>
  <si>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</si>
  <si>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</si>
  <si>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</si>
  <si>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</si>
  <si>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</si>
  <si>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</si>
  <si>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</si>
  <si>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</si>
  <si>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</si>
  <si>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</si>
  <si>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</si>
  <si>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</si>
  <si>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</si>
  <si>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</si>
  <si>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</si>
  <si>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</si>
  <si>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</si>
  <si>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</si>
  <si>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</si>
  <si>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</si>
  <si>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</si>
  <si>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</si>
  <si>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</si>
  <si>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</si>
  <si>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</si>
  <si>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</si>
  <si>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</si>
  <si>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</si>
  <si>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</si>
  <si>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</si>
  <si>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</si>
  <si>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</si>
  <si>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</si>
  <si>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</si>
  <si>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</si>
  <si>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</si>
  <si>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</si>
  <si>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</si>
  <si>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</si>
  <si>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</si>
  <si>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</si>
  <si>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</si>
  <si>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</si>
  <si>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</si>
  <si>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</si>
  <si>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</si>
  <si>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</si>
  <si>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</si>
  <si>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</si>
  <si>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</si>
  <si>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</si>
  <si>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</si>
  <si>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</si>
  <si>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</si>
  <si>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</si>
  <si>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</si>
  <si>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</si>
  <si>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</si>
  <si>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</si>
  <si>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</si>
  <si>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</si>
  <si>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</si>
  <si>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</si>
  <si>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</si>
  <si>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</si>
  <si>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</si>
  <si>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</si>
  <si>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</si>
  <si>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</si>
  <si>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</si>
  <si>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</si>
  <si>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</si>
  <si>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</si>
  <si>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</si>
  <si>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</si>
  <si>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</si>
  <si>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</si>
  <si>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</si>
  <si>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</si>
  <si>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</si>
  <si>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</si>
  <si>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</si>
  <si>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</si>
  <si>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</si>
  <si>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</si>
  <si>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</si>
  <si>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</si>
  <si>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</si>
  <si>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</si>
  <si>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</si>
  <si>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</si>
  <si>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</si>
  <si>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</si>
  <si>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</si>
  <si>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</si>
  <si>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</si>
  <si>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</si>
  <si>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</si>
  <si>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</si>
  <si>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</si>
  <si>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</si>
  <si>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</si>
  <si>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</si>
  <si>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</si>
  <si>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</si>
  <si>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</si>
  <si>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</si>
  <si>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</si>
  <si>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</si>
  <si>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</si>
  <si>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</si>
  <si>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</si>
  <si>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</si>
  <si>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</si>
  <si>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</si>
  <si>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</si>
  <si>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</si>
  <si>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</si>
  <si>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</si>
  <si>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</si>
  <si>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</si>
  <si>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</si>
  <si>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</si>
  <si>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</si>
  <si>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</si>
  <si>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</si>
  <si>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</si>
  <si>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</si>
  <si>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</si>
  <si>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</si>
  <si>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</si>
  <si>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</si>
  <si>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</si>
  <si>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</si>
  <si>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</si>
  <si>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</si>
  <si>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</si>
  <si>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</si>
  <si>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</si>
  <si>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</si>
  <si>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</si>
  <si>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</si>
  <si>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</si>
  <si>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</si>
  <si>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</si>
  <si>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</si>
  <si>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</si>
  <si>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</si>
  <si>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</si>
  <si>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</si>
  <si>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</si>
  <si>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</si>
  <si>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</si>
  <si>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</si>
  <si>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</si>
  <si>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</si>
  <si>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</si>
  <si>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</si>
  <si>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</si>
  <si>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</si>
  <si>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</si>
  <si>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</si>
  <si>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</si>
  <si>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</si>
  <si>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</si>
  <si>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</si>
  <si>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</si>
  <si>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</si>
  <si>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</si>
  <si>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</si>
  <si>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</si>
  <si>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</si>
  <si>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</si>
  <si>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</si>
  <si>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</si>
  <si>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</si>
  <si>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</si>
  <si>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</si>
  <si>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</si>
  <si>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</si>
  <si>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</si>
  <si>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</si>
  <si>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</si>
  <si>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</si>
  <si>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</si>
  <si>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</si>
  <si>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</si>
  <si>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</si>
  <si>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</si>
  <si>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</si>
  <si>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</si>
  <si>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</si>
  <si>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</si>
  <si>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</si>
  <si>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</si>
  <si>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</si>
  <si>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</si>
  <si>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</si>
  <si>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</si>
  <si>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</si>
  <si>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</si>
  <si>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</si>
  <si>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</si>
  <si>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</si>
  <si>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</si>
  <si>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</si>
  <si>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</si>
  <si>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</si>
  <si>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</si>
  <si>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</si>
  <si>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</si>
  <si>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</si>
  <si>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</si>
  <si>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</si>
  <si>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</si>
  <si>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</si>
  <si>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</si>
  <si>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</si>
  <si>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</si>
  <si>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</si>
  <si>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</si>
  <si>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</si>
  <si>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</si>
  <si>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</si>
  <si>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</si>
  <si>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</si>
  <si>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</si>
  <si>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</si>
  <si>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</si>
  <si>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</si>
  <si>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</si>
  <si>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</si>
  <si>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</si>
  <si>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</si>
  <si>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</si>
  <si>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</si>
  <si>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</si>
  <si>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</si>
  <si>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</si>
  <si>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</si>
  <si>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</si>
  <si>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</si>
  <si>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</si>
  <si>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</si>
  <si>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</si>
  <si>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</si>
  <si>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</si>
  <si>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</si>
  <si>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</si>
  <si>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</si>
  <si>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</si>
  <si>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</si>
  <si>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</si>
  <si>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</si>
  <si>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</si>
  <si>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</si>
  <si>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</si>
  <si>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</si>
  <si>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</si>
  <si>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</si>
  <si>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</si>
  <si>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</si>
  <si>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</si>
  <si>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</si>
  <si>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</si>
  <si>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</si>
  <si>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</si>
  <si>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</si>
  <si>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</si>
  <si>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</si>
  <si>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</si>
  <si>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</si>
  <si>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</si>
  <si>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</si>
  <si>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</si>
  <si>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</si>
  <si>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</si>
  <si>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</si>
  <si>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</si>
  <si>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</si>
  <si>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</si>
  <si>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</si>
  <si>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</si>
  <si>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</si>
  <si>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</si>
  <si>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</si>
  <si>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</si>
  <si>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</si>
  <si>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</si>
  <si>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</si>
  <si>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</si>
  <si>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</si>
  <si>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</si>
  <si>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</si>
  <si>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</si>
  <si>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</si>
  <si>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</si>
  <si>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</si>
  <si>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</si>
  <si>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</si>
  <si>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</si>
  <si>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</si>
  <si>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</si>
  <si>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</si>
  <si>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</si>
  <si>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</si>
  <si>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</si>
  <si>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</si>
  <si>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</si>
  <si>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</si>
  <si>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</si>
  <si>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</si>
  <si>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</si>
  <si>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</si>
  <si>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</si>
  <si>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</si>
  <si>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</si>
  <si>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</si>
  <si>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</si>
  <si>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</si>
  <si>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</si>
  <si>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</si>
  <si>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</si>
  <si>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</si>
  <si>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</si>
  <si>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</si>
  <si>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</si>
  <si>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</si>
  <si>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</si>
  <si>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</si>
  <si>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</si>
  <si>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</si>
  <si>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</si>
  <si>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</si>
  <si>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</si>
  <si>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</si>
  <si>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</si>
  <si>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</si>
  <si>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</si>
  <si>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</si>
  <si>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</si>
  <si>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</si>
  <si>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</si>
  <si>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</si>
  <si>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</si>
  <si>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</si>
  <si>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</si>
  <si>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</si>
  <si>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</si>
  <si>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</si>
  <si>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</si>
  <si>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</si>
  <si>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</si>
  <si>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</si>
  <si>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</si>
  <si>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</si>
  <si>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</si>
  <si>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</si>
  <si>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</si>
  <si>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</si>
  <si>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</si>
  <si>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</si>
  <si>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</si>
  <si>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</si>
  <si>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</si>
  <si>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</si>
  <si>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</si>
  <si>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</si>
  <si>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</si>
  <si>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</si>
  <si>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</si>
  <si>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</si>
  <si>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</si>
  <si>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</si>
  <si>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</si>
  <si>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</si>
  <si>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</si>
  <si>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</si>
  <si>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</si>
  <si>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</si>
  <si>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</si>
  <si>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</si>
  <si>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</si>
  <si>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</si>
  <si>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</si>
  <si>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</si>
  <si>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</si>
  <si>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</si>
  <si>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</si>
  <si>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</si>
  <si>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</si>
  <si>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</si>
  <si>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</si>
  <si>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</si>
  <si>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</si>
  <si>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</si>
  <si>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</si>
  <si>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</si>
  <si>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</si>
  <si>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</si>
  <si>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</si>
  <si>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</si>
  <si>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</si>
  <si>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</si>
  <si>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</si>
  <si>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</si>
  <si>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</si>
  <si>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</si>
  <si>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</si>
  <si>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</si>
  <si>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</si>
  <si>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</si>
  <si>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</si>
  <si>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</si>
  <si>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</si>
  <si>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</si>
  <si>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</si>
  <si>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</si>
  <si>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</si>
  <si>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</si>
  <si>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</si>
  <si>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</si>
  <si>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</si>
  <si>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</si>
  <si>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</si>
  <si>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</si>
  <si>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</si>
  <si>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</si>
  <si>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</si>
  <si>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</si>
  <si>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</si>
  <si>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</si>
  <si>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</si>
  <si>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</si>
  <si>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</si>
  <si>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</si>
  <si>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</si>
  <si>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</si>
  <si>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</si>
  <si>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</si>
  <si>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</si>
  <si>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</si>
  <si>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</si>
  <si>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</si>
  <si>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</si>
  <si>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</si>
  <si>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</si>
  <si>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</si>
  <si>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</si>
  <si>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</si>
  <si>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</si>
  <si>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</si>
  <si>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</si>
  <si>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</si>
  <si>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</si>
  <si>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</si>
  <si>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</si>
  <si>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</si>
  <si>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</si>
  <si>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</si>
  <si>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</si>
  <si>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</si>
  <si>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</si>
  <si>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</si>
  <si>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</si>
  <si>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</si>
  <si>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</si>
  <si>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</si>
  <si>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</si>
  <si>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</si>
  <si>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</si>
  <si>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</si>
  <si>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</si>
  <si>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</si>
  <si>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</si>
  <si>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</si>
  <si>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</si>
  <si>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</si>
  <si>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</si>
  <si>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</si>
  <si>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</si>
  <si>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</si>
  <si>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</si>
  <si>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</si>
  <si>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</si>
  <si>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</si>
  <si>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</si>
  <si>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</si>
  <si>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</si>
  <si>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</si>
  <si>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</si>
  <si>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</si>
  <si>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</si>
  <si>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</si>
  <si>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</si>
  <si>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</si>
  <si>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</si>
  <si>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</si>
  <si>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</si>
  <si>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</si>
  <si>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</si>
  <si>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</si>
  <si>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</si>
  <si>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</si>
  <si>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</si>
  <si>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</si>
  <si>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</si>
  <si>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</si>
  <si>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</si>
  <si>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</si>
  <si>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</si>
  <si>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</si>
  <si>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</si>
  <si>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</si>
  <si>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</si>
  <si>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</si>
  <si>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</si>
  <si>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</si>
  <si>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</si>
  <si>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</si>
  <si>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</si>
  <si>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</si>
  <si>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</si>
  <si>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</si>
  <si>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</si>
  <si>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</si>
  <si>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</si>
  <si>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</si>
  <si>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</si>
  <si>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</si>
  <si>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</si>
  <si>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</si>
  <si>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</si>
  <si>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</si>
  <si>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</si>
  <si>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</si>
  <si>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</si>
  <si>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</si>
  <si>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</si>
  <si>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</si>
  <si>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</si>
  <si>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</si>
  <si>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</si>
  <si>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</si>
  <si>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</si>
  <si>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</si>
  <si>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</si>
  <si>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</si>
  <si>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</si>
  <si>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</si>
  <si>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</si>
  <si>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</si>
  <si>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</si>
  <si>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</si>
  <si>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</si>
  <si>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</si>
  <si>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</si>
  <si>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</si>
  <si>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</si>
  <si>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</si>
  <si>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</si>
  <si>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</si>
  <si>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</si>
  <si>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</si>
  <si>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</si>
  <si>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</si>
  <si>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</si>
  <si>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</si>
  <si>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</si>
  <si>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</si>
  <si>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</si>
  <si>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</si>
  <si>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</si>
  <si>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</si>
  <si>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</si>
  <si>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</si>
  <si>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</si>
  <si>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</si>
  <si>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</si>
  <si>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</si>
  <si>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</si>
  <si>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</si>
  <si>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</si>
  <si>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</si>
  <si>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</si>
  <si>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</si>
  <si>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</si>
  <si>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</si>
  <si>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</si>
  <si>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</si>
  <si>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</si>
  <si>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</si>
  <si>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</si>
  <si>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</si>
  <si>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</si>
  <si>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</si>
  <si>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</si>
  <si>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</si>
  <si>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</si>
  <si>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</si>
  <si>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</si>
  <si>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</si>
  <si>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</si>
  <si>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</si>
  <si>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</si>
  <si>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</si>
  <si>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</si>
  <si>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</si>
  <si>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</si>
  <si>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</si>
  <si>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</si>
  <si>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</si>
  <si>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</si>
  <si>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</si>
  <si>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</si>
  <si>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</si>
  <si>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</si>
  <si>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</si>
  <si>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</si>
  <si>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</si>
  <si>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</si>
  <si>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</si>
  <si>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</si>
  <si>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</si>
  <si>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</si>
  <si>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</si>
  <si>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</si>
  <si>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</si>
  <si>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</si>
  <si>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</si>
  <si>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</si>
  <si>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</si>
  <si>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</si>
  <si>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</si>
  <si>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</si>
  <si>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</si>
  <si>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</si>
  <si>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</si>
  <si>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</si>
  <si>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</si>
  <si>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</si>
  <si>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</si>
  <si>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</si>
  <si>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</si>
  <si>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</si>
  <si>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</si>
  <si>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</si>
  <si>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</si>
  <si>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</si>
  <si>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</si>
  <si>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</si>
  <si>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</si>
  <si>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</si>
  <si>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</si>
  <si>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</si>
  <si>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</si>
  <si>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</si>
  <si>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</si>
  <si>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</si>
  <si>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</si>
  <si>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</si>
  <si>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</si>
  <si>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</si>
  <si>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</si>
  <si>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</si>
  <si>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</si>
  <si>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</si>
  <si>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</si>
  <si>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</si>
  <si>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</si>
  <si>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</si>
  <si>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</si>
  <si>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</si>
  <si>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</si>
  <si>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</si>
  <si>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</si>
  <si>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</si>
  <si>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</si>
  <si>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</si>
  <si>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</si>
  <si>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</si>
  <si>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</si>
  <si>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</si>
  <si>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</si>
  <si>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</si>
  <si>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</si>
  <si>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</si>
  <si>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</si>
  <si>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</si>
  <si>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</si>
  <si>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</si>
  <si>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</si>
  <si>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</si>
  <si>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</si>
  <si>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</si>
  <si>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</si>
  <si>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</si>
  <si>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</si>
  <si>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</si>
  <si>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</si>
  <si>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</si>
  <si>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</si>
  <si>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</si>
  <si>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</si>
  <si>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</si>
  <si>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</si>
  <si>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</si>
  <si>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</si>
  <si>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</si>
  <si>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</si>
  <si>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</si>
  <si>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</si>
  <si>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</si>
  <si>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</si>
  <si>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</si>
  <si>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</si>
  <si>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</si>
  <si>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</si>
  <si>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</si>
  <si>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</si>
  <si>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</si>
  <si>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</si>
  <si>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</si>
  <si>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</si>
  <si>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</si>
  <si>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</si>
  <si>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</si>
  <si>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</si>
  <si>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</si>
  <si>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</si>
  <si>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</si>
  <si>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</si>
  <si>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</si>
  <si>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</si>
  <si>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</si>
  <si>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</si>
  <si>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</si>
  <si>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</si>
  <si>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</si>
  <si>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</si>
  <si>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</si>
  <si>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</si>
  <si>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</si>
  <si>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</si>
  <si>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</si>
  <si>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</si>
  <si>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</si>
  <si>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</si>
  <si>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</si>
  <si>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</si>
  <si>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</si>
  <si>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</si>
  <si>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</si>
  <si>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</si>
  <si>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</si>
  <si>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</si>
  <si>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</si>
  <si>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</si>
  <si>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</si>
  <si>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</si>
  <si>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</si>
  <si>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</si>
  <si>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</si>
  <si>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</si>
  <si>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</si>
  <si>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</si>
  <si>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</si>
  <si>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</si>
  <si>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</si>
  <si>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</si>
  <si>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</si>
  <si>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</si>
  <si>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</si>
  <si>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</si>
  <si>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</si>
  <si>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</si>
  <si>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</si>
  <si>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</si>
  <si>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</si>
  <si>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</si>
  <si>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</si>
  <si>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</si>
  <si>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</si>
  <si>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</si>
  <si>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</si>
  <si>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</si>
  <si>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</si>
  <si>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</si>
  <si>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</si>
  <si>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</si>
  <si>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</si>
  <si>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</si>
  <si>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</si>
  <si>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</si>
  <si>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</si>
  <si>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</si>
  <si>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</si>
  <si>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</si>
  <si>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</si>
  <si>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</si>
  <si>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</si>
  <si>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</si>
  <si>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</si>
  <si>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</si>
  <si>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</si>
  <si>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</si>
  <si>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</si>
  <si>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</si>
  <si>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</si>
  <si>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</si>
  <si>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</si>
  <si>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</si>
  <si>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</si>
  <si>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</si>
  <si>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</si>
  <si>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</si>
  <si>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</si>
  <si>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</si>
  <si>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</si>
  <si>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</si>
  <si>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</si>
  <si>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</si>
  <si>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</si>
  <si>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</si>
  <si>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</si>
  <si>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</si>
  <si>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</si>
  <si>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</si>
  <si>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</si>
  <si>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</si>
  <si>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</si>
  <si>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</si>
  <si>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</si>
  <si>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</si>
  <si>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</si>
  <si>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</si>
  <si>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</si>
  <si>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</si>
  <si>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</si>
  <si>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</si>
  <si>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</si>
  <si>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</si>
  <si>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</si>
  <si>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</si>
  <si>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</si>
  <si>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</si>
  <si>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</si>
  <si>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</si>
  <si>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</si>
  <si>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</si>
  <si>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</si>
  <si>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</si>
  <si>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</si>
  <si>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</si>
  <si>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</si>
  <si>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</si>
  <si>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</si>
  <si>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</si>
  <si>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</si>
  <si>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</si>
  <si>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</si>
  <si>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</si>
  <si>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</si>
  <si>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</si>
  <si>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</si>
  <si>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</si>
  <si>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</si>
  <si>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</si>
  <si>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</si>
  <si>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</si>
  <si>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</si>
  <si>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</si>
  <si>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</si>
  <si>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</si>
  <si>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</si>
  <si>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</si>
  <si>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</si>
  <si>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</si>
  <si>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</si>
  <si>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</si>
  <si>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</si>
  <si>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</si>
  <si>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</si>
  <si>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</si>
  <si>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</si>
  <si>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</si>
  <si>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</si>
  <si>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</si>
  <si>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</si>
  <si>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</si>
  <si>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</si>
  <si>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</si>
  <si>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</si>
  <si>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</si>
  <si>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</si>
  <si>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</si>
  <si>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</si>
  <si>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</si>
  <si>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</si>
  <si>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</si>
  <si>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</si>
  <si>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</si>
  <si>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</si>
  <si>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</si>
  <si>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</si>
  <si>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</si>
  <si>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</si>
  <si>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</si>
  <si>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</si>
  <si>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</si>
  <si>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</si>
  <si>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</si>
  <si>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</si>
  <si>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</si>
  <si>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</si>
  <si>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</si>
  <si>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</si>
  <si>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</si>
  <si>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</si>
  <si>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</si>
  <si>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</si>
  <si>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</si>
  <si>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</si>
  <si>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</si>
  <si>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</si>
  <si>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</si>
  <si>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</si>
  <si>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</si>
  <si>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</si>
  <si>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</si>
  <si>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</si>
  <si>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</si>
  <si>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</si>
  <si>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</si>
  <si>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</si>
  <si>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</si>
  <si>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</si>
  <si>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</si>
  <si>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</si>
  <si>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</si>
  <si>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</si>
  <si>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</si>
  <si>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</si>
  <si>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</si>
  <si>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</si>
  <si>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</si>
  <si>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</si>
  <si>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</si>
  <si>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</si>
  <si>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</si>
  <si>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</si>
  <si>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</si>
  <si>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</si>
  <si>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</si>
  <si>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</si>
  <si>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</si>
  <si>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</si>
  <si>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</si>
  <si>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</si>
  <si>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</si>
  <si>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</si>
  <si>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</si>
  <si>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</si>
  <si>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</si>
  <si>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</si>
  <si>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</si>
  <si>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</si>
  <si>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</si>
  <si>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</si>
  <si>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</si>
  <si>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</si>
  <si>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</si>
  <si>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</si>
  <si>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</si>
  <si>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</si>
  <si>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</si>
  <si>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</si>
  <si>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</si>
  <si>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</si>
  <si>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</si>
  <si>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</si>
  <si>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</si>
  <si>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</si>
  <si>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</si>
  <si>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</si>
  <si>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</si>
  <si>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</si>
  <si>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</si>
  <si>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</si>
  <si>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</si>
  <si>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</si>
  <si>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</si>
  <si>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</si>
  <si>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</si>
  <si>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</si>
  <si>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</si>
  <si>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</si>
  <si>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</si>
  <si>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</si>
  <si>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</si>
  <si>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</si>
  <si>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</si>
  <si>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</si>
  <si>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</si>
  <si>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</si>
  <si>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</si>
  <si>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</si>
  <si>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</si>
  <si>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</si>
  <si>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</si>
  <si>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</si>
  <si>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</si>
  <si>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</si>
  <si>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</si>
  <si>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</si>
  <si>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</si>
  <si>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</si>
  <si>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</si>
  <si>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</si>
  <si>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</si>
  <si>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</si>
  <si>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</si>
  <si>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</si>
  <si>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</si>
  <si>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</si>
  <si>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</si>
  <si>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</si>
  <si>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</si>
  <si>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</si>
  <si>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</si>
  <si>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</si>
  <si>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</si>
  <si>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</si>
  <si>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</si>
  <si>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</si>
  <si>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</si>
  <si>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</si>
  <si>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</si>
  <si>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</si>
  <si>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</si>
  <si>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</si>
  <si>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</si>
  <si>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</si>
  <si>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</si>
  <si>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</si>
  <si>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</si>
  <si>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</si>
  <si>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</si>
  <si>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</si>
  <si>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</si>
  <si>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</si>
  <si>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</si>
  <si>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</si>
  <si>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</si>
  <si>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</si>
  <si>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</si>
  <si>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</si>
  <si>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</si>
  <si>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</si>
  <si>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</si>
  <si>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</si>
  <si>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</si>
  <si>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</si>
  <si>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</si>
  <si>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</si>
  <si>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</si>
  <si>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</si>
  <si>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</si>
  <si>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</si>
  <si>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</si>
  <si>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</si>
  <si>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</si>
  <si>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</si>
  <si>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</si>
  <si>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</si>
  <si>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</si>
  <si>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</si>
  <si>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</si>
  <si>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</si>
  <si>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</si>
  <si>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</si>
  <si>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</si>
  <si>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</si>
  <si>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</si>
  <si>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</si>
  <si>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</si>
  <si>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</si>
  <si>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</si>
  <si>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</si>
  <si>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</si>
  <si>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</si>
  <si>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</si>
  <si>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</si>
  <si>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</si>
  <si>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</si>
  <si>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</si>
  <si>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</si>
  <si>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</si>
  <si>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</si>
  <si>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</si>
  <si>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</si>
  <si>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</si>
  <si>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</si>
  <si>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</si>
  <si>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</si>
  <si>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</si>
  <si>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</si>
  <si>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</si>
  <si>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</si>
  <si>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</si>
  <si>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</si>
  <si>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</si>
  <si>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</si>
  <si>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</si>
  <si>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</si>
  <si>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</si>
  <si>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</si>
  <si>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</si>
  <si>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</si>
  <si>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</si>
  <si>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</si>
  <si>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</si>
  <si>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</si>
  <si>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</si>
  <si>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</si>
  <si>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</si>
  <si>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</si>
  <si>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</si>
  <si>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</si>
  <si>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</si>
  <si>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</si>
  <si>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</si>
  <si>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</si>
  <si>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</si>
  <si>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</si>
  <si>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</si>
  <si>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</si>
  <si>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</si>
  <si>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</si>
  <si>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</si>
  <si>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</si>
  <si>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</si>
  <si>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</si>
  <si>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</si>
  <si>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</si>
  <si>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</si>
  <si>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</si>
  <si>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</si>
  <si>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</si>
  <si>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</si>
  <si>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</si>
  <si>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</si>
  <si>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</si>
  <si>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</si>
  <si>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</si>
  <si>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</si>
  <si>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</si>
  <si>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</si>
  <si>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</si>
  <si>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</si>
  <si>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</si>
  <si>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</si>
  <si>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</si>
  <si>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</si>
  <si>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</si>
  <si>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</si>
  <si>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</si>
  <si>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</si>
  <si>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</si>
  <si>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</si>
  <si>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</si>
  <si>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</si>
  <si>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</si>
  <si>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</si>
  <si>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</si>
  <si>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</si>
  <si>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</si>
  <si>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</si>
  <si>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</si>
  <si>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</si>
  <si>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</si>
  <si>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</si>
  <si>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</si>
  <si>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</si>
  <si>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</si>
  <si>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</si>
  <si>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</si>
  <si>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</si>
  <si>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</si>
  <si>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</si>
  <si>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</si>
  <si>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</si>
  <si>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</si>
  <si>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</si>
  <si>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</si>
  <si>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</si>
  <si>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</si>
  <si>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</si>
  <si>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</si>
  <si>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</si>
  <si>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</si>
  <si>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</si>
  <si>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</si>
  <si>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</si>
  <si>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</si>
  <si>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</si>
  <si>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</si>
  <si>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</si>
  <si>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</si>
  <si>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</si>
  <si>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</si>
  <si>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</si>
  <si>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</si>
  <si>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</si>
  <si>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</si>
  <si>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</si>
  <si>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</si>
  <si>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</si>
  <si>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</si>
  <si>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</si>
  <si>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</si>
  <si>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</si>
  <si>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</si>
  <si>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</si>
  <si>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</si>
  <si>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</si>
  <si>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</si>
  <si>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</si>
  <si>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</si>
  <si>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</si>
  <si>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</si>
  <si>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</si>
  <si>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</si>
  <si>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</si>
  <si>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</si>
  <si>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</si>
  <si>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</si>
  <si>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</si>
  <si>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</si>
  <si>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</si>
  <si>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</si>
  <si>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</si>
  <si>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</si>
  <si>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</si>
  <si>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</si>
  <si>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</si>
  <si>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</si>
  <si>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</si>
  <si>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</si>
  <si>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</si>
  <si>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</si>
  <si>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</si>
  <si>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</si>
  <si>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</si>
  <si>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</si>
  <si>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</si>
  <si>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</si>
  <si>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</si>
  <si>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</si>
  <si>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</si>
  <si>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</si>
  <si>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</si>
  <si>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</si>
  <si>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</si>
  <si>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</si>
  <si>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</si>
  <si>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</si>
  <si>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</si>
  <si>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</si>
  <si>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</si>
  <si>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</si>
  <si>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</si>
  <si>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</si>
  <si>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</si>
  <si>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</si>
  <si>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</si>
  <si>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</si>
  <si>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</si>
  <si>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</si>
  <si>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</si>
  <si>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</si>
  <si>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</si>
  <si>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</si>
  <si>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</si>
  <si>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</si>
  <si>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</si>
  <si>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</si>
  <si>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</si>
  <si>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</si>
  <si>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</si>
  <si>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</si>
  <si>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</si>
  <si>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</si>
  <si>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</si>
  <si>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</si>
  <si>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</si>
  <si>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</si>
  <si>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</si>
  <si>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</si>
  <si>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</si>
  <si>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</si>
  <si>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</si>
  <si>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</si>
  <si>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</si>
  <si>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</si>
  <si>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</si>
  <si>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</si>
  <si>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</si>
  <si>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</si>
  <si>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</si>
  <si>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</si>
  <si>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</si>
  <si>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</si>
  <si>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</si>
  <si>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</si>
  <si>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</si>
  <si>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</si>
  <si>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</si>
  <si>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</si>
  <si>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</si>
  <si>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</si>
  <si>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</si>
  <si>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</si>
  <si>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</si>
  <si>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</si>
  <si>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</si>
  <si>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</si>
  <si>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</si>
  <si>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</si>
  <si>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</si>
  <si>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</si>
  <si>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</si>
  <si>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</si>
  <si>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</si>
  <si>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</si>
  <si>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</si>
  <si>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</si>
  <si>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</si>
  <si>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</si>
  <si>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</si>
  <si>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</si>
  <si>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</si>
  <si>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</si>
  <si>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</si>
  <si>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</si>
  <si>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</si>
  <si>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</si>
  <si>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</si>
  <si>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</si>
  <si>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</si>
  <si>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</si>
  <si>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</si>
  <si>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</si>
  <si>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</si>
  <si>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</si>
  <si>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</si>
  <si>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</si>
  <si>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</si>
  <si>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</si>
  <si>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</si>
  <si>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</si>
  <si>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</si>
  <si>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</si>
  <si>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</si>
  <si>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</si>
  <si>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</si>
  <si>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</si>
  <si>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</si>
  <si>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</si>
  <si>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</si>
  <si>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</si>
  <si>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</si>
  <si>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</si>
  <si>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</si>
  <si>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</si>
  <si>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</si>
  <si>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</si>
  <si>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</si>
  <si>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</si>
  <si>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</si>
  <si>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</si>
  <si>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</si>
  <si>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</si>
  <si>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</si>
  <si>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</si>
  <si>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</si>
  <si>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</si>
  <si>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</si>
  <si>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</si>
  <si>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</si>
  <si>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</si>
  <si>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</si>
  <si>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</si>
  <si>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</si>
  <si>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</si>
  <si>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</si>
  <si>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</si>
  <si>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</si>
  <si>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</si>
  <si>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</si>
  <si>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</si>
  <si>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</si>
  <si>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</si>
  <si>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</si>
  <si>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</si>
  <si>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</si>
  <si>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</si>
  <si>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</si>
  <si>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</si>
  <si>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</si>
  <si>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</si>
  <si>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</si>
  <si>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</si>
  <si>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</si>
  <si>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</si>
  <si>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</si>
  <si>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</si>
  <si>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</si>
  <si>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</si>
  <si>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</si>
  <si>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</si>
  <si>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</si>
  <si>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</si>
  <si>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</si>
  <si>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</si>
  <si>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</si>
  <si>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</si>
  <si>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</si>
  <si>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</si>
  <si>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</si>
  <si>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</si>
  <si>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</si>
  <si>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</si>
  <si>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</si>
  <si>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</si>
  <si>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</si>
  <si>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</si>
  <si>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</si>
  <si>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</si>
  <si>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</si>
  <si>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</si>
  <si>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</si>
  <si>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</si>
  <si>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</si>
  <si>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</si>
  <si>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</si>
  <si>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</si>
  <si>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</si>
  <si>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</si>
  <si>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</si>
  <si>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</si>
  <si>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</si>
  <si>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</si>
  <si>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</si>
  <si>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</si>
  <si>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</si>
  <si>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</si>
  <si>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</si>
  <si>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</si>
  <si>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</si>
  <si>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</si>
  <si>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</si>
  <si>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</si>
  <si>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</si>
  <si>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</si>
  <si>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</si>
  <si>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</si>
  <si>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</si>
  <si>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</si>
  <si>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</si>
  <si>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</si>
  <si>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</si>
  <si>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</si>
  <si>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</si>
  <si>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</si>
  <si>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</si>
  <si>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</si>
  <si>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</si>
  <si>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</si>
  <si>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</si>
  <si>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</si>
  <si>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</si>
  <si>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</si>
  <si>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</si>
  <si>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</si>
  <si>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</si>
  <si>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</si>
  <si>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</si>
  <si>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</si>
  <si>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</si>
  <si>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</si>
  <si>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</si>
  <si>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</si>
  <si>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</si>
  <si>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</si>
  <si>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</si>
  <si>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</si>
  <si>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</si>
  <si>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</si>
  <si>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</si>
  <si>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</si>
  <si>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</si>
  <si>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</si>
  <si>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</si>
  <si>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</si>
  <si>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</si>
  <si>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</si>
  <si>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</si>
  <si>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</si>
  <si>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</si>
  <si>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</si>
  <si>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</si>
  <si>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</si>
  <si>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</si>
  <si>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</si>
  <si>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</si>
  <si>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</si>
  <si>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</si>
  <si>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</si>
  <si>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</si>
  <si>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</si>
  <si>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</si>
  <si>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</si>
  <si>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</si>
  <si>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</si>
  <si>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</si>
  <si>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</si>
  <si>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</si>
  <si>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</si>
  <si>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</si>
  <si>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</si>
  <si>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</si>
  <si>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</si>
  <si>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</si>
  <si>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</si>
  <si>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</si>
  <si>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</si>
  <si>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</si>
  <si>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</si>
  <si>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</si>
  <si>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</si>
  <si>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</si>
  <si>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</si>
  <si>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</si>
  <si>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</si>
  <si>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</si>
  <si>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</si>
  <si>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</si>
  <si>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</si>
  <si>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</si>
  <si>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</si>
  <si>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</si>
  <si>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</si>
  <si>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</si>
  <si>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</si>
  <si>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</si>
  <si>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</si>
  <si>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</si>
  <si>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</si>
  <si>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</si>
  <si>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</si>
  <si>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</si>
  <si>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</si>
  <si>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</si>
  <si>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</si>
  <si>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</si>
  <si>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</si>
  <si>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</si>
  <si>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</si>
  <si>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</si>
  <si>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</si>
  <si>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</si>
  <si>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</si>
  <si>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</si>
  <si>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</si>
  <si>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</si>
  <si>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</si>
  <si>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</si>
  <si>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</si>
  <si>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</si>
  <si>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</si>
  <si>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</si>
  <si>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</si>
  <si>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</si>
  <si>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</si>
  <si>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</si>
  <si>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</si>
  <si>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</si>
  <si>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</si>
  <si>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</si>
  <si>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</si>
  <si>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</si>
  <si>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</si>
  <si>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</si>
  <si>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</si>
  <si>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</si>
  <si>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</si>
  <si>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</si>
  <si>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</si>
  <si>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</si>
  <si>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</si>
  <si>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</si>
  <si>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</si>
  <si>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</si>
  <si>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</si>
  <si>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</si>
  <si>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</si>
  <si>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</si>
  <si>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</si>
  <si>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</si>
  <si>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</si>
  <si>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</si>
  <si>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</si>
  <si>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</si>
  <si>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</si>
  <si>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</si>
  <si>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</si>
  <si>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</si>
  <si>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</si>
  <si>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</si>
  <si>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</si>
  <si>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</si>
  <si>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</si>
  <si>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</si>
  <si>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</si>
  <si>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</si>
  <si>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</si>
  <si>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</si>
  <si>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</si>
  <si>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</si>
  <si>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</si>
  <si>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</si>
  <si>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</si>
  <si>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</si>
  <si>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</si>
  <si>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</si>
  <si>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</si>
  <si>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</si>
  <si>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</si>
  <si>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</si>
  <si>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</si>
  <si>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</si>
  <si>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</si>
  <si>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</si>
  <si>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</si>
  <si>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</si>
  <si>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</si>
  <si>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</si>
  <si>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</si>
  <si>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</si>
  <si>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</si>
  <si>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</si>
  <si>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</si>
  <si>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</si>
  <si>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</si>
  <si>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</si>
  <si>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</si>
  <si>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</si>
  <si>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</si>
  <si>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</si>
  <si>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</si>
  <si>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</si>
  <si>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</si>
  <si>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</si>
  <si>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</si>
  <si>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</si>
  <si>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</si>
  <si>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</si>
  <si>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</si>
  <si>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</si>
  <si>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</si>
  <si>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</si>
  <si>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</si>
  <si>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</si>
  <si>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</si>
  <si>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</si>
  <si>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</si>
  <si>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</si>
  <si>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</si>
  <si>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</si>
  <si>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</si>
  <si>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</si>
  <si>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</si>
  <si>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</si>
  <si>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</si>
  <si>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</si>
  <si>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</si>
  <si>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</si>
  <si>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</si>
  <si>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</si>
  <si>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</si>
  <si>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</si>
  <si>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</si>
  <si>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</si>
  <si>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</si>
  <si>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</si>
  <si>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</si>
  <si>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</si>
  <si>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</si>
  <si>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</si>
  <si>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</si>
  <si>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</si>
  <si>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</si>
  <si>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</si>
  <si>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</si>
  <si>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</si>
  <si>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</si>
  <si>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</si>
  <si>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</si>
  <si>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</si>
  <si>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</si>
  <si>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</si>
  <si>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</si>
  <si>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</si>
  <si>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</si>
  <si>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</si>
  <si>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</si>
  <si>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</si>
  <si>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</si>
  <si>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</si>
  <si>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</si>
  <si>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</si>
  <si>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</si>
  <si>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</si>
  <si>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</si>
  <si>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</si>
  <si>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</si>
  <si>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</si>
  <si>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</si>
  <si>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</si>
  <si>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</si>
  <si>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</si>
  <si>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</si>
  <si>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</si>
  <si>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</si>
  <si>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</si>
  <si>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</si>
  <si>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</si>
  <si>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</si>
  <si>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</si>
  <si>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</si>
  <si>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</si>
  <si>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</si>
  <si>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</si>
  <si>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</si>
  <si>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</si>
  <si>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</si>
  <si>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</si>
  <si>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</si>
  <si>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</si>
  <si>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</si>
  <si>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</si>
  <si>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</si>
  <si>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</si>
  <si>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</si>
  <si>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</si>
  <si>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</si>
  <si>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</si>
  <si>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</si>
  <si>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</si>
  <si>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</si>
  <si>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</si>
  <si>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</si>
  <si>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</si>
  <si>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</si>
  <si>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</si>
  <si>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</si>
  <si>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</si>
  <si>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</si>
  <si>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</si>
  <si>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</si>
  <si>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</si>
  <si>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</si>
  <si>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</si>
  <si>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</si>
  <si>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</si>
  <si>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</si>
  <si>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</si>
  <si>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</si>
  <si>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</si>
  <si>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</si>
  <si>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</si>
  <si>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</si>
  <si>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</si>
  <si>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</si>
  <si>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</si>
  <si>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</si>
  <si>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</si>
  <si>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</si>
  <si>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</si>
  <si>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</si>
  <si>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</si>
  <si>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</si>
  <si>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</si>
  <si>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</si>
  <si>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</si>
  <si>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</si>
  <si>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</si>
  <si>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</si>
  <si>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</si>
  <si>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</si>
  <si>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</si>
  <si>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</si>
  <si>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</si>
  <si>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</si>
  <si>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</si>
  <si>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</si>
  <si>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</si>
  <si>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</si>
  <si>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</si>
  <si>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</si>
  <si>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</si>
  <si>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</si>
  <si>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</si>
  <si>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</si>
  <si>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</si>
  <si>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</si>
  <si>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</si>
  <si>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</si>
  <si>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</si>
  <si>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</si>
  <si>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</si>
  <si>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</si>
  <si>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</si>
  <si>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</si>
  <si>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</si>
  <si>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</si>
  <si>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</si>
  <si>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</si>
  <si>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</si>
  <si>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</si>
  <si>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</si>
  <si>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</si>
  <si>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</si>
  <si>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</si>
  <si>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</si>
  <si>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</si>
  <si>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</si>
  <si>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</si>
  <si>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</si>
  <si>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</si>
  <si>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</si>
  <si>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</si>
  <si>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</si>
  <si>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</si>
  <si>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</si>
  <si>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</si>
  <si>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</si>
  <si>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</si>
  <si>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</si>
  <si>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</si>
  <si>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</si>
  <si>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</si>
  <si>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</si>
  <si>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</si>
  <si>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</si>
  <si>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</si>
  <si>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</si>
  <si>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</si>
  <si>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</si>
  <si>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</si>
  <si>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</si>
  <si>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</si>
  <si>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</si>
  <si>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</si>
  <si>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</si>
  <si>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</si>
  <si>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</si>
  <si>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</si>
  <si>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</si>
  <si>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</si>
  <si>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</si>
  <si>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</si>
  <si>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</si>
  <si>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</si>
  <si>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</si>
  <si>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</si>
  <si>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</si>
  <si>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</si>
  <si>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</si>
  <si>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</si>
  <si>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</si>
  <si>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</si>
  <si>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</si>
  <si>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</si>
  <si>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</si>
  <si>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</si>
  <si>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</si>
  <si>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</si>
  <si>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</si>
  <si>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</si>
  <si>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</si>
  <si>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</si>
  <si>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</si>
  <si>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</si>
  <si>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</si>
  <si>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</si>
  <si>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</si>
  <si>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</si>
  <si>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</si>
  <si>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</si>
  <si>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</si>
  <si>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</si>
  <si>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</si>
  <si>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</si>
  <si>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</si>
  <si>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</si>
  <si>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</si>
  <si>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</si>
  <si>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</si>
  <si>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</si>
  <si>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</si>
  <si>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</si>
  <si>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</si>
  <si>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</si>
  <si>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</si>
  <si>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</si>
  <si>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</si>
  <si>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</si>
  <si>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</si>
  <si>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</si>
  <si>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</si>
  <si>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</si>
  <si>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</si>
  <si>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</si>
  <si>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</si>
  <si>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</si>
  <si>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</si>
  <si>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</si>
  <si>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</si>
  <si>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</si>
  <si>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</si>
  <si>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</si>
  <si>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</si>
  <si>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</si>
  <si>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</si>
  <si>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</si>
  <si>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</si>
  <si>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</si>
  <si>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</si>
  <si>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</si>
  <si>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</si>
  <si>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</si>
  <si>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</si>
  <si>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</si>
  <si>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</si>
  <si>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</si>
  <si>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</si>
  <si>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</si>
  <si>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</si>
  <si>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</si>
  <si>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</si>
  <si>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</si>
  <si>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</si>
  <si>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</si>
  <si>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</si>
  <si>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</si>
  <si>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</si>
  <si>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</si>
  <si>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</si>
  <si>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</si>
  <si>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</si>
  <si>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</si>
  <si>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</si>
  <si>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</si>
  <si>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</si>
  <si>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</si>
  <si>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</si>
  <si>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</si>
  <si>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</si>
  <si>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</si>
  <si>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</si>
  <si>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</si>
  <si>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</si>
  <si>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</si>
  <si>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</si>
  <si>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</si>
  <si>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</si>
  <si>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</si>
  <si>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</si>
  <si>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</si>
  <si>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</si>
  <si>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</si>
  <si>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</si>
  <si>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</si>
  <si>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</si>
  <si>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</si>
  <si>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</si>
  <si>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</si>
  <si>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</si>
  <si>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</si>
  <si>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</si>
  <si>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</si>
  <si>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</si>
  <si>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</si>
  <si>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</si>
  <si>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</si>
  <si>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</si>
  <si>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</si>
  <si>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</si>
  <si>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</si>
  <si>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</si>
  <si>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</si>
  <si>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</si>
  <si>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</si>
  <si>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</si>
  <si>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</si>
  <si>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</si>
  <si>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</si>
  <si>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</si>
  <si>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</si>
  <si>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</si>
  <si>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</si>
  <si>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</si>
  <si>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</si>
  <si>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</si>
  <si>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</si>
  <si>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</si>
  <si>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</si>
  <si>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</si>
  <si>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</si>
  <si>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</si>
  <si>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</si>
  <si>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</si>
  <si>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</si>
  <si>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</si>
  <si>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</si>
  <si>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</si>
  <si>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</si>
  <si>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</si>
  <si>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</si>
  <si>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</si>
  <si>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</si>
  <si>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</si>
  <si>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</si>
  <si>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</si>
  <si>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</si>
  <si>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</si>
  <si>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</si>
  <si>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</si>
  <si>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</si>
  <si>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</si>
  <si>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</si>
  <si>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</si>
  <si>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</si>
  <si>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</si>
  <si>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</si>
  <si>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</si>
  <si>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</si>
  <si>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</si>
  <si>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</si>
  <si>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</si>
  <si>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</si>
  <si>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</si>
  <si>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</si>
  <si>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</si>
  <si>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</si>
  <si>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</si>
  <si>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</si>
  <si>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</si>
  <si>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</si>
  <si>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</si>
  <si>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</si>
  <si>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</si>
  <si>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</si>
  <si>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</si>
  <si>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</si>
  <si>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</si>
  <si>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</si>
  <si>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</si>
  <si>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</si>
  <si>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</si>
  <si>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</si>
  <si>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</si>
  <si>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</si>
  <si>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</si>
  <si>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</si>
  <si>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</si>
  <si>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</si>
  <si>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</si>
  <si>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</si>
  <si>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</si>
  <si>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</si>
  <si>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</si>
  <si>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</si>
  <si>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</si>
  <si>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</si>
  <si>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</si>
  <si>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</si>
  <si>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</si>
  <si>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</si>
  <si>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</si>
  <si>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</si>
  <si>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</si>
  <si>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</si>
  <si>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</si>
  <si>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</si>
  <si>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</si>
  <si>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</si>
  <si>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</si>
  <si>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</si>
  <si>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</si>
  <si>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</si>
  <si>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</si>
  <si>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</si>
  <si>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</si>
  <si>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</si>
  <si>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</si>
  <si>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</si>
  <si>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</si>
  <si>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</si>
  <si>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</si>
  <si>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</si>
  <si>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</si>
  <si>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</si>
  <si>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</si>
  <si>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</si>
  <si>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</si>
  <si>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</si>
  <si>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</si>
  <si>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</si>
  <si>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</si>
  <si>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</si>
  <si>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</si>
  <si>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</si>
  <si>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</si>
  <si>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</si>
  <si>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</si>
  <si>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</si>
  <si>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</si>
  <si>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</si>
  <si>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</si>
  <si>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</si>
  <si>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</si>
  <si>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</si>
  <si>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</si>
  <si>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</si>
  <si>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</si>
  <si>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</si>
  <si>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</si>
  <si>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</si>
  <si>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</si>
  <si>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</si>
  <si>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</si>
  <si>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</si>
  <si>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</si>
  <si>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</si>
  <si>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</si>
  <si>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</si>
  <si>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</si>
  <si>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</si>
  <si>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</si>
  <si>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</si>
  <si>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</si>
  <si>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</si>
  <si>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</si>
  <si>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</si>
  <si>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</si>
  <si>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</si>
  <si>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</si>
  <si>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</si>
  <si>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</si>
  <si>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</si>
  <si>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</si>
  <si>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</si>
  <si>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</si>
  <si>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</si>
  <si>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</si>
  <si>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</si>
  <si>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</si>
  <si>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</si>
  <si>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</si>
  <si>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</si>
  <si>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</si>
  <si>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</si>
  <si>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</si>
  <si>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</si>
  <si>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</si>
  <si>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</si>
  <si>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</si>
  <si>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</si>
  <si>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</si>
  <si>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</si>
  <si>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</si>
  <si>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</si>
  <si>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</si>
  <si>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</si>
  <si>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</si>
  <si>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</si>
  <si>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</si>
  <si>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</si>
  <si>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</si>
  <si>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</si>
  <si>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</si>
  <si>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</si>
  <si>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</si>
  <si>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</si>
  <si>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</si>
  <si>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</si>
  <si>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</si>
  <si>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</si>
  <si>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</si>
  <si>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</si>
  <si>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</si>
  <si>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</si>
  <si>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</si>
  <si>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</si>
  <si>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</si>
  <si>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</si>
  <si>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</si>
  <si>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</si>
  <si>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</si>
  <si>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</si>
  <si>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</si>
  <si>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</si>
  <si>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</si>
  <si>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</si>
  <si>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</si>
  <si>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</si>
  <si>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</si>
  <si>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</si>
  <si>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</si>
  <si>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</si>
  <si>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</si>
  <si>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</si>
  <si>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</si>
  <si>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</si>
  <si>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</si>
  <si>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</si>
  <si>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</si>
  <si>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</si>
  <si>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</si>
  <si>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</si>
  <si>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</si>
  <si>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</si>
  <si>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</si>
  <si>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</si>
  <si>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</si>
  <si>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</si>
  <si>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</si>
  <si>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</si>
  <si>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</si>
  <si>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</si>
  <si>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</si>
  <si>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</si>
  <si>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</si>
  <si>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</si>
  <si>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</si>
  <si>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</si>
  <si>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</si>
  <si>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</si>
  <si>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</si>
  <si>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</si>
  <si>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</si>
  <si>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</si>
  <si>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</si>
  <si>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</si>
  <si>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</si>
  <si>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</si>
  <si>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</si>
  <si>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</si>
  <si>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</si>
  <si>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</si>
  <si>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</si>
  <si>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</si>
  <si>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</si>
  <si>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</si>
  <si>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</si>
  <si>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</si>
  <si>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</si>
  <si>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</si>
  <si>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</si>
  <si>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</si>
  <si>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</si>
  <si>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</si>
  <si>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</si>
  <si>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</si>
  <si>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</si>
  <si>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</si>
  <si>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</si>
  <si>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</si>
  <si>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</si>
  <si>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</si>
  <si>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</si>
  <si>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</si>
  <si>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</si>
  <si>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</si>
  <si>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</si>
  <si>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</si>
  <si>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</si>
  <si>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</si>
  <si>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</si>
  <si>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</si>
  <si>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</si>
  <si>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</si>
  <si>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</si>
  <si>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</si>
  <si>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</si>
  <si>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</si>
  <si>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</si>
  <si>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</si>
  <si>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</si>
  <si>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</si>
  <si>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</si>
  <si>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</si>
  <si>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</si>
  <si>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</si>
  <si>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</si>
  <si>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</si>
  <si>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</si>
  <si>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</si>
  <si>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</si>
  <si>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</si>
  <si>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</si>
  <si>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</si>
  <si>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</si>
  <si>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</si>
  <si>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</si>
  <si>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</si>
  <si>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</si>
  <si>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</si>
  <si>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</si>
  <si>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</si>
  <si>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</si>
  <si>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</si>
  <si>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</si>
  <si>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</si>
  <si>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</si>
  <si>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</si>
  <si>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</si>
  <si>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</si>
  <si>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</si>
  <si>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</si>
  <si>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</si>
  <si>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</si>
  <si>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</si>
  <si>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</si>
  <si>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</si>
  <si>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</si>
  <si>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</si>
  <si>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</si>
  <si>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</si>
  <si>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</si>
  <si>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</si>
  <si>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</si>
  <si>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</si>
  <si>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</si>
  <si>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</si>
  <si>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</si>
  <si>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</si>
  <si>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</si>
  <si>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</si>
  <si>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</si>
  <si>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</si>
  <si>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</si>
  <si>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</si>
  <si>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</si>
  <si>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</si>
  <si>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</si>
  <si>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</si>
  <si>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</si>
  <si>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</si>
  <si>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</si>
  <si>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</si>
  <si>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</si>
  <si>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</si>
  <si>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</si>
  <si>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</si>
  <si>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</si>
  <si>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</si>
  <si>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</si>
  <si>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</si>
  <si>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</si>
  <si>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</si>
  <si>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</si>
  <si>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</si>
  <si>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</si>
  <si>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</si>
  <si>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</si>
  <si>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</si>
  <si>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</si>
  <si>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</si>
  <si>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</si>
  <si>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</si>
  <si>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</si>
  <si>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</si>
  <si>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</si>
  <si>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</si>
  <si>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</si>
  <si>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</si>
  <si>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</si>
  <si>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</si>
  <si>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</si>
  <si>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</si>
  <si>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</si>
  <si>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</si>
  <si>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</si>
  <si>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</si>
  <si>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</si>
  <si>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</si>
  <si>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</si>
  <si>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</si>
  <si>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</si>
  <si>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</si>
  <si>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</si>
  <si>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</si>
  <si>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</si>
  <si>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</si>
  <si>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</si>
  <si>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</si>
  <si>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</si>
  <si>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</si>
  <si>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</si>
  <si>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</si>
  <si>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</si>
  <si>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</si>
  <si>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</si>
  <si>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</si>
  <si>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</si>
  <si>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</si>
  <si>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</si>
  <si>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</si>
  <si>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</si>
  <si>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</si>
  <si>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</si>
  <si>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</si>
  <si>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</si>
  <si>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</si>
  <si>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</si>
  <si>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</si>
  <si>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</si>
  <si>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</si>
  <si>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</si>
  <si>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</si>
  <si>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</si>
  <si>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</si>
  <si>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</si>
  <si>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</si>
  <si>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</si>
  <si>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</si>
  <si>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</si>
  <si>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</si>
  <si>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</si>
  <si>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</si>
  <si>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</si>
  <si>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</si>
  <si>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</si>
  <si>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</si>
  <si>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</si>
  <si>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</si>
  <si>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</si>
  <si>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</si>
  <si>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</si>
  <si>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</si>
  <si>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</si>
  <si>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</si>
  <si>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</si>
  <si>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</si>
  <si>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</si>
  <si>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</si>
  <si>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</si>
  <si>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</si>
  <si>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</si>
  <si>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</si>
  <si>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</si>
  <si>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</si>
  <si>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</si>
  <si>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</si>
  <si>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</si>
  <si>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</si>
  <si>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</si>
  <si>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</si>
  <si>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</si>
  <si>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</si>
  <si>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</si>
  <si>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</si>
  <si>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</si>
  <si>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</si>
  <si>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</si>
  <si>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</si>
  <si>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</si>
  <si>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</si>
  <si>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</si>
  <si>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</si>
  <si>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</si>
  <si>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</si>
  <si>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</si>
  <si>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</si>
  <si>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</si>
  <si>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</si>
  <si>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</si>
  <si>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</si>
  <si>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</si>
  <si>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</si>
  <si>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</si>
  <si>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</si>
  <si>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</si>
  <si>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</si>
  <si>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</si>
  <si>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</si>
  <si>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</si>
  <si>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</si>
  <si>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</si>
  <si>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</si>
  <si>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</si>
  <si>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</si>
  <si>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</si>
  <si>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</si>
  <si>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</si>
  <si>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</si>
  <si>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</si>
  <si>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</si>
  <si>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</si>
  <si>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</si>
  <si>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</si>
  <si>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</si>
  <si>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</si>
  <si>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</si>
  <si>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</si>
  <si>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</si>
  <si>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</si>
  <si>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</si>
  <si>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</si>
  <si>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</si>
  <si>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</si>
  <si>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</si>
  <si>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</si>
  <si>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</si>
  <si>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</si>
  <si>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</si>
  <si>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</si>
  <si>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</si>
  <si>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</si>
  <si>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</si>
  <si>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</si>
  <si>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</si>
  <si>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</si>
  <si>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</si>
  <si>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</si>
  <si>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</si>
  <si>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</si>
  <si>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</si>
  <si>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</si>
  <si>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</si>
  <si>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</si>
  <si>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</si>
  <si>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</si>
  <si>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</si>
  <si>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</si>
  <si>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</si>
  <si>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</si>
  <si>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</si>
  <si>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</si>
  <si>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</si>
  <si>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</si>
  <si>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</si>
  <si>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</si>
  <si>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</si>
  <si>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</si>
  <si>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</si>
  <si>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</si>
  <si>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</si>
  <si>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</si>
  <si>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</si>
  <si>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</si>
  <si>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</si>
  <si>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</si>
  <si>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</si>
  <si>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</si>
  <si>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</si>
  <si>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</si>
  <si>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</si>
  <si>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</si>
  <si>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</si>
  <si>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</si>
  <si>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</si>
  <si>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</si>
  <si>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</si>
  <si>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</si>
  <si>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</si>
  <si>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</si>
  <si>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</si>
  <si>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</si>
  <si>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</si>
  <si>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</si>
  <si>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</si>
  <si>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</si>
  <si>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</si>
  <si>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</si>
  <si>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</si>
  <si>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</si>
  <si>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</si>
  <si>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</si>
  <si>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</si>
  <si>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</si>
  <si>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</si>
  <si>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</si>
  <si>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</si>
  <si>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</si>
  <si>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</si>
  <si>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</si>
  <si>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</si>
  <si>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</si>
  <si>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</si>
  <si>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</si>
  <si>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</si>
  <si>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</si>
  <si>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</si>
  <si>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</si>
  <si>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</si>
  <si>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</si>
  <si>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</si>
  <si>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</si>
  <si>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</si>
  <si>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</si>
  <si>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</si>
  <si>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</si>
  <si>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</si>
  <si>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</si>
  <si>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</si>
  <si>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</si>
  <si>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</si>
  <si>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</si>
  <si>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</si>
  <si>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</si>
  <si>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</si>
  <si>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</si>
  <si>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</si>
  <si>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</si>
  <si>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</si>
  <si>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</si>
  <si>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</si>
  <si>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</si>
  <si>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</si>
  <si>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</si>
  <si>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</si>
  <si>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</si>
  <si>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</si>
  <si>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</si>
  <si>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</si>
  <si>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</si>
  <si>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</si>
  <si>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</si>
  <si>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</si>
  <si>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</si>
  <si>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</si>
  <si>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</si>
  <si>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</si>
  <si>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</si>
  <si>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</si>
  <si>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</si>
  <si>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</si>
  <si>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</si>
  <si>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</si>
  <si>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</si>
  <si>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</si>
  <si>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</si>
  <si>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</si>
  <si>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</si>
  <si>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</si>
  <si>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</si>
  <si>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</si>
  <si>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</si>
  <si>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</si>
  <si>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</si>
  <si>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</si>
  <si>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</si>
  <si>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</si>
  <si>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</si>
  <si>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</si>
  <si>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</si>
  <si>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</si>
  <si>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</si>
  <si>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</si>
  <si>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</si>
  <si>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</si>
  <si>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</si>
  <si>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</si>
  <si>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</si>
  <si>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</si>
  <si>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</si>
  <si>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</si>
  <si>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</si>
  <si>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</si>
  <si>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</si>
  <si>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</si>
  <si>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</si>
  <si>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</si>
  <si>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</si>
  <si>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</si>
  <si>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</si>
  <si>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</si>
  <si>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</si>
  <si>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</si>
  <si>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</si>
  <si>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</si>
  <si>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</si>
  <si>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</si>
  <si>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</si>
  <si>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</si>
  <si>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</si>
  <si>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</si>
  <si>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</si>
  <si>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</si>
  <si>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</si>
  <si>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</si>
  <si>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</si>
  <si>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</si>
  <si>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</si>
  <si>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</si>
  <si>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</si>
  <si>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</si>
  <si>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</si>
  <si>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</si>
  <si>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</si>
  <si>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</si>
  <si>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</si>
  <si>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</si>
  <si>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</si>
  <si>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</si>
  <si>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</si>
  <si>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</si>
  <si>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</si>
  <si>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</si>
  <si>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</si>
  <si>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</si>
  <si>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</si>
  <si>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</si>
  <si>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</si>
  <si>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</si>
  <si>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</si>
  <si>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</si>
  <si>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</si>
  <si>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</si>
  <si>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</si>
  <si>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</si>
  <si>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</si>
  <si>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</si>
  <si>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</si>
  <si>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</si>
  <si>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</si>
  <si>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</si>
  <si>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</si>
  <si>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</si>
  <si>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</si>
  <si>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</si>
  <si>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</si>
  <si>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</si>
  <si>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</si>
  <si>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</si>
  <si>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</si>
  <si>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</si>
  <si>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</si>
  <si>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</si>
  <si>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</si>
  <si>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</si>
  <si>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</si>
  <si>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</si>
  <si>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</si>
  <si>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</si>
  <si>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</si>
  <si>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</si>
  <si>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</si>
  <si>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</si>
  <si>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</si>
  <si>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</si>
  <si>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</si>
  <si>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</si>
  <si>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</si>
  <si>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</si>
  <si>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</si>
  <si>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</si>
  <si>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</si>
  <si>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</si>
  <si>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</si>
  <si>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</si>
  <si>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</si>
  <si>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</si>
  <si>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</si>
  <si>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</si>
  <si>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</si>
  <si>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</si>
  <si>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</si>
  <si>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</si>
  <si>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</si>
  <si>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</si>
  <si>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</si>
  <si>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</si>
  <si>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</si>
  <si>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</si>
  <si>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</si>
  <si>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</si>
  <si>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</si>
  <si>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</si>
  <si>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</si>
  <si>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</si>
  <si>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</si>
  <si>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</si>
  <si>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</si>
  <si>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</si>
  <si>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</si>
  <si>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</si>
  <si>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</si>
  <si>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</si>
  <si>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</si>
  <si>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</si>
  <si>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</si>
  <si>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</si>
  <si>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</si>
  <si>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</si>
  <si>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</si>
  <si>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</si>
  <si>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</si>
  <si>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</si>
  <si>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</si>
  <si>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</si>
  <si>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</si>
  <si>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</si>
  <si>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</si>
  <si>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</si>
  <si>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</si>
  <si>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</si>
  <si>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</si>
  <si>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</si>
  <si>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</si>
  <si>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</si>
  <si>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</si>
  <si>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</si>
  <si>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</si>
  <si>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</si>
  <si>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</si>
  <si>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</si>
  <si>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</si>
  <si>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</si>
  <si>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</si>
  <si>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</si>
  <si>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</si>
  <si>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</si>
  <si>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</si>
  <si>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</si>
  <si>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</si>
  <si>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</si>
  <si>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</si>
  <si>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</si>
  <si>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</si>
  <si>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</si>
  <si>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</si>
  <si>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</si>
  <si>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</si>
  <si>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</si>
  <si>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</si>
  <si>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</si>
  <si>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</si>
  <si>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</si>
  <si>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</si>
  <si>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</si>
  <si>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</si>
  <si>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</si>
  <si>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</si>
  <si>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</si>
  <si>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</si>
  <si>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</si>
  <si>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</si>
  <si>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</si>
  <si>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</si>
  <si>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</si>
  <si>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</si>
  <si>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</si>
  <si>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</si>
  <si>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</si>
  <si>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</si>
  <si>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</si>
  <si>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</si>
  <si>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</si>
  <si>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</si>
  <si>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</si>
  <si>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</si>
  <si>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</si>
  <si>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</si>
  <si>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</si>
  <si>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</si>
  <si>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</si>
  <si>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</si>
  <si>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</si>
  <si>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</si>
  <si>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</si>
  <si>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</si>
  <si>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</si>
  <si>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</si>
  <si>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</si>
  <si>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</si>
  <si>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</si>
  <si>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</si>
  <si>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</si>
  <si>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</si>
  <si>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</si>
  <si>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</si>
  <si>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</si>
  <si>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</si>
  <si>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</si>
  <si>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</si>
  <si>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</si>
  <si>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</si>
  <si>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</si>
  <si>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</si>
  <si>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</si>
  <si>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</si>
  <si>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</si>
  <si>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</si>
  <si>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</si>
  <si>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</si>
  <si>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</si>
  <si>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</si>
  <si>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</si>
  <si>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</si>
  <si>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</si>
  <si>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</si>
  <si>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</si>
  <si>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</si>
  <si>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</si>
  <si>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</si>
  <si>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</si>
  <si>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</si>
  <si>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</si>
  <si>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</si>
  <si>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</si>
  <si>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</si>
  <si>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</si>
  <si>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</si>
  <si>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</si>
  <si>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</si>
  <si>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</si>
  <si>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</si>
  <si>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</si>
  <si>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</si>
  <si>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</si>
  <si>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</si>
  <si>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</si>
  <si>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</si>
  <si>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</si>
  <si>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</si>
  <si>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</si>
  <si>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</si>
  <si>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</si>
  <si>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</si>
  <si>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</si>
  <si>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</si>
  <si>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</si>
  <si>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</si>
  <si>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</si>
  <si>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</si>
  <si>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</si>
  <si>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</si>
  <si>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</si>
  <si>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</si>
  <si>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</si>
  <si>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</si>
  <si>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</si>
  <si>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</si>
  <si>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</si>
  <si>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</si>
  <si>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</si>
  <si>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</si>
  <si>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</si>
  <si>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</si>
  <si>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</si>
  <si>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</si>
  <si>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</si>
  <si>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</si>
  <si>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</si>
  <si>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</si>
  <si>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</si>
  <si>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</si>
  <si>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</si>
  <si>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</si>
  <si>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</si>
  <si>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</si>
  <si>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</si>
  <si>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</si>
  <si>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</si>
  <si>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</si>
  <si>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</si>
  <si>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</si>
  <si>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</si>
  <si>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</si>
  <si>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</si>
  <si>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</si>
  <si>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</si>
  <si>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</si>
  <si>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</si>
  <si>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</si>
  <si>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</si>
  <si>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</si>
  <si>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</si>
  <si>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</si>
  <si>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</si>
  <si>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</si>
  <si>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</si>
  <si>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</si>
  <si>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</si>
  <si>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</si>
  <si>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</si>
  <si>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</si>
  <si>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</si>
  <si>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</si>
  <si>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</si>
  <si>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</si>
  <si>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</si>
  <si>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</si>
  <si>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</si>
  <si>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</si>
  <si>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</si>
  <si>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</si>
  <si>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</si>
  <si>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</si>
  <si>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</si>
  <si>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</si>
  <si>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</si>
  <si>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</si>
  <si>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</si>
  <si>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</si>
  <si>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</si>
  <si>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</si>
  <si>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</si>
  <si>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</si>
  <si>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</si>
  <si>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</si>
  <si>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</si>
  <si>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</si>
  <si>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</si>
  <si>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</si>
  <si>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</si>
  <si>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</si>
  <si>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</si>
  <si>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</si>
  <si>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</si>
  <si>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</si>
  <si>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</si>
  <si>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</si>
  <si>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</si>
  <si>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</si>
  <si>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</si>
  <si>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</si>
  <si>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</si>
  <si>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</si>
  <si>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</si>
  <si>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</si>
  <si>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</si>
  <si>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</si>
  <si>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</si>
  <si>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</si>
  <si>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</si>
  <si>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</si>
  <si>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</si>
  <si>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</si>
  <si>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</si>
  <si>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</si>
  <si>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</si>
  <si>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</si>
  <si>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</si>
  <si>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</si>
  <si>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</si>
  <si>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</si>
  <si>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</si>
  <si>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</si>
  <si>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</si>
  <si>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</si>
  <si>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</si>
  <si>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</si>
  <si>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</si>
  <si>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</si>
  <si>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</si>
  <si>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</si>
  <si>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</si>
  <si>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</si>
  <si>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</si>
  <si>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</si>
  <si>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</si>
  <si>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</si>
  <si>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</si>
  <si>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</si>
  <si>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</si>
  <si>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</si>
  <si>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</si>
  <si>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</si>
  <si>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</si>
  <si>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</si>
  <si>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</si>
  <si>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</si>
  <si>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</si>
  <si>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</si>
  <si>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</si>
  <si>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</si>
  <si>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</si>
  <si>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</si>
  <si>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</si>
  <si>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</si>
  <si>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</si>
  <si>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</si>
  <si>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</si>
  <si>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</si>
  <si>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</si>
  <si>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</si>
  <si>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</si>
  <si>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</si>
  <si>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</si>
  <si>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</si>
  <si>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</si>
  <si>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</si>
  <si>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</si>
  <si>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</si>
  <si>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</si>
  <si>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</si>
  <si>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</si>
  <si>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</si>
  <si>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</si>
  <si>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</si>
  <si>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</si>
  <si>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</si>
  <si>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</si>
  <si>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</si>
  <si>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</si>
  <si>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</si>
  <si>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</si>
  <si>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</si>
  <si>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</si>
  <si>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</si>
  <si>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</si>
  <si>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</si>
  <si>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</si>
  <si>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</si>
  <si>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</si>
  <si>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</si>
  <si>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</si>
  <si>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</si>
  <si>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</si>
  <si>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</si>
  <si>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</si>
  <si>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</si>
  <si>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</si>
  <si>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</si>
  <si>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</si>
  <si>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</si>
  <si>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</si>
  <si>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</si>
  <si>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</si>
  <si>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</si>
  <si>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</si>
  <si>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</si>
  <si>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</si>
  <si>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</si>
  <si>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</si>
  <si>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</si>
  <si>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</si>
  <si>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</si>
  <si>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</si>
  <si>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</si>
  <si>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</si>
  <si>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</si>
  <si>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</si>
  <si>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</si>
  <si>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</si>
  <si>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</si>
  <si>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</si>
  <si>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</si>
  <si>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</si>
  <si>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</si>
  <si>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</si>
  <si>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</si>
  <si>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</si>
  <si>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</si>
  <si>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</si>
  <si>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</si>
  <si>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</si>
  <si>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</si>
  <si>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</si>
  <si>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</si>
  <si>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</si>
  <si>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</si>
  <si>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</si>
  <si>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</si>
  <si>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</si>
  <si>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</si>
  <si>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</si>
  <si>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</si>
  <si>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</si>
  <si>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</si>
  <si>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</si>
  <si>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</si>
  <si>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</si>
  <si>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</si>
  <si>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</si>
  <si>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</si>
  <si>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</si>
  <si>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</si>
  <si>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</si>
  <si>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</si>
  <si>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</si>
  <si>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</si>
  <si>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</si>
  <si>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</si>
  <si>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</si>
  <si>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</si>
  <si>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</si>
  <si>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</si>
  <si>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</si>
  <si>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</si>
  <si>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</si>
  <si>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</si>
  <si>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</si>
  <si>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</si>
  <si>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</si>
  <si>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</si>
  <si>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</si>
  <si>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</si>
  <si>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</si>
  <si>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</si>
  <si>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</si>
  <si>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</si>
  <si>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</si>
  <si>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</si>
  <si>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</si>
  <si>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</si>
  <si>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</si>
  <si>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</si>
  <si>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</si>
  <si>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</si>
  <si>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</si>
  <si>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</si>
  <si>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</si>
  <si>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</si>
  <si>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</si>
  <si>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</si>
  <si>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</si>
  <si>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</si>
  <si>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</si>
  <si>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</si>
  <si>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</si>
  <si>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</si>
  <si>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</si>
  <si>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</si>
  <si>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</si>
  <si>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</si>
  <si>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</si>
  <si>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</si>
  <si>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</si>
  <si>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</si>
  <si>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</si>
  <si>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</si>
  <si>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</si>
  <si>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</si>
  <si>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</si>
  <si>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</si>
  <si>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</si>
  <si>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</si>
  <si>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</si>
  <si>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</si>
  <si>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</si>
  <si>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</si>
  <si>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</si>
  <si>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</si>
  <si>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</si>
  <si>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</si>
  <si>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</si>
  <si>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</si>
  <si>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</si>
  <si>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</si>
  <si>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</si>
  <si>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</si>
  <si>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</si>
  <si>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</si>
  <si>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</si>
  <si>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</si>
  <si>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</si>
  <si>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</si>
  <si>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</si>
  <si>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</si>
  <si>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</si>
  <si>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</si>
  <si>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</si>
  <si>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</si>
  <si>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</si>
  <si>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</si>
  <si>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</si>
  <si>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</si>
  <si>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</si>
  <si>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</si>
  <si>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</si>
  <si>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</si>
  <si>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</si>
  <si>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</si>
  <si>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</si>
  <si>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</si>
  <si>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</si>
  <si>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</si>
  <si>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</si>
  <si>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</si>
  <si>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</si>
  <si>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</si>
  <si>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</si>
  <si>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</si>
  <si>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</si>
  <si>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</si>
  <si>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</si>
  <si>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</si>
  <si>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</si>
  <si>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</si>
  <si>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</si>
  <si>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</si>
  <si>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</si>
  <si>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</si>
  <si>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</si>
  <si>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</si>
  <si>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</si>
  <si>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</si>
  <si>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</si>
  <si>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</si>
  <si>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</si>
  <si>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</si>
  <si>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</si>
  <si>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</si>
  <si>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</si>
  <si>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</si>
  <si>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</si>
  <si>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</si>
  <si>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</si>
  <si>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</si>
  <si>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</si>
  <si>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</si>
  <si>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</si>
  <si>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</si>
  <si>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</si>
  <si>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</si>
  <si>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</si>
  <si>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</si>
  <si>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</si>
  <si>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</si>
  <si>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</si>
  <si>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</si>
  <si>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</si>
  <si>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</si>
  <si>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</si>
  <si>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</si>
  <si>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</si>
  <si>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</si>
  <si>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</si>
  <si>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</si>
  <si>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</si>
  <si>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</si>
  <si>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</si>
  <si>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</si>
  <si>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</si>
  <si>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</si>
  <si>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</si>
  <si>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</si>
  <si>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</si>
  <si>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</si>
  <si>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</si>
  <si>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</si>
  <si>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</si>
  <si>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</si>
  <si>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</si>
  <si>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</si>
  <si>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</si>
  <si>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</si>
  <si>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</si>
  <si>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</si>
  <si>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</si>
  <si>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</si>
  <si>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</si>
  <si>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</si>
  <si>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</si>
  <si>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</si>
  <si>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</si>
  <si>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</si>
  <si>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</si>
  <si>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</si>
  <si>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</si>
  <si>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</si>
  <si>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</si>
  <si>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</si>
  <si>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</si>
  <si>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</si>
  <si>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</si>
  <si>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</si>
  <si>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</si>
  <si>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</si>
  <si>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</si>
  <si>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</si>
  <si>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</si>
  <si>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</si>
  <si>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</si>
  <si>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</si>
  <si>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</si>
  <si>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</si>
  <si>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</si>
  <si>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</si>
  <si>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</si>
  <si>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</si>
  <si>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</si>
  <si>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</si>
  <si>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</si>
  <si>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</si>
  <si>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</si>
  <si>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</si>
  <si>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</si>
  <si>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</si>
  <si>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</si>
  <si>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</si>
  <si>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</si>
  <si>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</si>
  <si>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</si>
  <si>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</si>
  <si>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</si>
  <si>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</si>
  <si>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</si>
  <si>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</si>
  <si>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</si>
  <si>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</si>
  <si>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</si>
  <si>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</si>
  <si>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</si>
  <si>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</si>
  <si>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</si>
  <si>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</si>
  <si>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</si>
  <si>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</si>
  <si>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</si>
  <si>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</si>
  <si>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</si>
  <si>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</si>
  <si>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</si>
  <si>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</si>
  <si>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</si>
  <si>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</si>
  <si>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</si>
  <si>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</si>
  <si>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</si>
  <si>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</si>
  <si>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</si>
  <si>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</si>
  <si>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</si>
  <si>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</si>
  <si>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</si>
  <si>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</si>
  <si>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</si>
  <si>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</si>
  <si>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</si>
  <si>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</si>
  <si>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</si>
  <si>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</si>
  <si>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</si>
  <si>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</si>
  <si>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</si>
  <si>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</si>
  <si>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</si>
  <si>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</si>
  <si>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</si>
  <si>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</si>
  <si>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</si>
  <si>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</si>
  <si>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</si>
  <si>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</si>
  <si>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</si>
  <si>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</si>
  <si>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</si>
  <si>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</si>
  <si>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</si>
  <si>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</si>
  <si>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</si>
  <si>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</si>
  <si>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</si>
  <si>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</si>
  <si>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</si>
  <si>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</si>
  <si>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</si>
  <si>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</si>
  <si>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</si>
  <si>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</si>
  <si>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</si>
  <si>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</si>
  <si>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</si>
  <si>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</si>
  <si>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</si>
  <si>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</si>
  <si>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</si>
  <si>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</si>
  <si>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</si>
  <si>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</si>
  <si>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</si>
  <si>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</si>
  <si>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</si>
  <si>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</si>
  <si>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</si>
  <si>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</si>
  <si>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</si>
  <si>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</si>
  <si>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</si>
  <si>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</si>
  <si>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</si>
  <si>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</si>
  <si>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</si>
  <si>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</si>
  <si>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</si>
  <si>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</si>
  <si>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</si>
  <si>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</si>
  <si>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</si>
  <si>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</si>
  <si>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</si>
  <si>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</si>
  <si>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</si>
  <si>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</si>
  <si>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</si>
  <si>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</si>
  <si>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</si>
  <si>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</si>
  <si>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</si>
  <si>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</si>
  <si>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</si>
  <si>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</si>
  <si>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</si>
  <si>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</si>
  <si>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</si>
  <si>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</si>
  <si>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</si>
  <si>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</si>
  <si>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</si>
  <si>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</si>
  <si>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</si>
  <si>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</si>
  <si>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</si>
  <si>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</si>
  <si>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</si>
  <si>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</si>
  <si>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</si>
  <si>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</si>
  <si>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</si>
  <si>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</si>
  <si>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</si>
  <si>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</si>
  <si>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</si>
  <si>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</si>
  <si>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</si>
  <si>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</si>
  <si>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</si>
  <si>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</si>
  <si>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</si>
  <si>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</si>
  <si>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</si>
  <si>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</si>
  <si>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</si>
  <si>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</si>
  <si>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</si>
  <si>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</si>
  <si>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</si>
  <si>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</si>
  <si>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</si>
  <si>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</si>
  <si>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</si>
  <si>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</si>
  <si>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</si>
  <si>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</si>
  <si>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</si>
  <si>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</si>
  <si>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</si>
  <si>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</si>
  <si>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</si>
  <si>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</si>
  <si>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</si>
  <si>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</si>
  <si>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</si>
  <si>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</si>
  <si>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</si>
  <si>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</si>
  <si>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</si>
  <si>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</si>
  <si>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</si>
  <si>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</si>
  <si>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</si>
  <si>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</si>
  <si>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</si>
  <si>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</si>
  <si>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</si>
  <si>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</si>
  <si>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</si>
  <si>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</si>
  <si>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</si>
  <si>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</si>
  <si>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</si>
  <si>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</si>
  <si>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</si>
  <si>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</si>
  <si>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</si>
  <si>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</si>
  <si>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</si>
  <si>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</si>
  <si>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</si>
  <si>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</si>
  <si>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</si>
  <si>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</si>
  <si>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</si>
  <si>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</si>
  <si>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</si>
  <si>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</si>
  <si>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</si>
  <si>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</si>
  <si>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</si>
  <si>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</si>
  <si>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</si>
  <si>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</si>
  <si>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</si>
  <si>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</si>
  <si>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</si>
  <si>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</si>
  <si>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</si>
  <si>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</si>
  <si>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</si>
  <si>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</si>
  <si>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</si>
  <si>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</si>
  <si>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</si>
  <si>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</si>
  <si>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</si>
  <si>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</si>
  <si>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</si>
  <si>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</si>
  <si>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</si>
  <si>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</si>
  <si>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</si>
  <si>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</si>
  <si>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</si>
  <si>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</si>
  <si>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</si>
  <si>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</si>
  <si>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</si>
  <si>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</si>
  <si>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</si>
  <si>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</si>
  <si>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</si>
  <si>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</si>
  <si>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</si>
  <si>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</si>
  <si>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</si>
  <si>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</si>
  <si>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</si>
  <si>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</si>
  <si>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</si>
  <si>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</si>
  <si>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</si>
  <si>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</si>
  <si>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</si>
  <si>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</si>
  <si>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</si>
  <si>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</si>
  <si>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</si>
  <si>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</si>
  <si>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</si>
  <si>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</si>
  <si>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</si>
  <si>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</si>
  <si>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</si>
  <si>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</si>
  <si>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</si>
  <si>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</si>
  <si>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</si>
  <si>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</si>
  <si>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</si>
  <si>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</si>
  <si>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</si>
  <si>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</si>
  <si>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</si>
  <si>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</si>
  <si>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</si>
  <si>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</si>
  <si>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</si>
  <si>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</si>
  <si>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</si>
  <si>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</si>
  <si>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</si>
  <si>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</si>
  <si>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</si>
  <si>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</si>
  <si>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</si>
  <si>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</si>
  <si>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</si>
  <si>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</si>
  <si>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</si>
  <si>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</si>
  <si>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</si>
  <si>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</si>
  <si>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</si>
  <si>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</si>
  <si>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</si>
  <si>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</si>
  <si>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</si>
  <si>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</si>
  <si>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</si>
  <si>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</si>
  <si>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</si>
  <si>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</si>
  <si>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</si>
  <si>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</si>
  <si>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</si>
  <si>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</si>
  <si>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</si>
  <si>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</si>
  <si>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</si>
  <si>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</si>
  <si>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</si>
  <si>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</si>
  <si>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</si>
  <si>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</si>
  <si>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</si>
  <si>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</si>
  <si>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</si>
  <si>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</si>
  <si>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</si>
  <si>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</si>
  <si>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</si>
  <si>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</si>
  <si>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</si>
  <si>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</si>
  <si>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</si>
  <si>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</si>
  <si>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</si>
  <si>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</si>
  <si>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</si>
  <si>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</si>
  <si>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</si>
  <si>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</si>
  <si>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</si>
  <si>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</si>
  <si>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</si>
  <si>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</si>
  <si>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</si>
  <si>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</si>
  <si>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</si>
  <si>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</si>
  <si>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</si>
  <si>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</si>
  <si>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</si>
  <si>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</si>
  <si>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</si>
  <si>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</si>
  <si>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</si>
  <si>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</si>
  <si>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</si>
  <si>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</si>
  <si>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</si>
  <si>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</si>
  <si>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</si>
  <si>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</si>
  <si>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</si>
  <si>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</si>
  <si>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</si>
  <si>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</si>
  <si>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</si>
  <si>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</si>
  <si>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</si>
  <si>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</si>
  <si>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</si>
  <si>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</si>
  <si>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</si>
  <si>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</si>
  <si>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</si>
  <si>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</si>
  <si>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</si>
  <si>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</si>
  <si>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</si>
  <si>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</si>
  <si>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</si>
  <si>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</si>
  <si>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</si>
  <si>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</si>
  <si>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</si>
  <si>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</si>
  <si>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</si>
  <si>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</si>
  <si>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</si>
  <si>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</si>
  <si>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</si>
  <si>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</si>
  <si>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</si>
  <si>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</si>
  <si>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</si>
  <si>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</si>
  <si>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</si>
  <si>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</si>
  <si>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</si>
  <si>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</si>
  <si>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</si>
  <si>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</si>
  <si>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</si>
  <si>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</si>
  <si>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</si>
  <si>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</si>
  <si>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</si>
  <si>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</si>
  <si>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</si>
  <si>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</si>
  <si>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</si>
  <si>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</si>
  <si>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</si>
  <si>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</si>
  <si>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</si>
  <si>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</si>
  <si>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</si>
  <si>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</si>
  <si>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</si>
  <si>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</si>
  <si>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</si>
  <si>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</si>
  <si>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</si>
  <si>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</si>
  <si>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</si>
  <si>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</si>
  <si>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</si>
  <si>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</si>
  <si>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</si>
  <si>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</si>
  <si>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</si>
  <si>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</si>
  <si>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</si>
  <si>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</si>
  <si>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</si>
  <si>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</si>
  <si>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</si>
  <si>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</si>
  <si>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</si>
  <si>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</si>
  <si>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</si>
  <si>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</si>
  <si>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</si>
  <si>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</si>
  <si>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</si>
  <si>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</si>
  <si>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</si>
  <si>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</si>
  <si>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</si>
  <si>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</si>
  <si>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</si>
  <si>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</si>
  <si>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</si>
  <si>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</si>
  <si>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</si>
  <si>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</si>
  <si>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</si>
  <si>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</si>
  <si>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</si>
  <si>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</si>
  <si>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</si>
  <si>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</si>
  <si>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</si>
  <si>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</si>
  <si>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</si>
  <si>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</si>
  <si>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</si>
  <si>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</si>
  <si>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</si>
  <si>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</si>
  <si>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</si>
  <si>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</si>
  <si>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</si>
  <si>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</si>
  <si>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</si>
  <si>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</si>
  <si>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</si>
  <si>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</si>
  <si>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</si>
  <si>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</si>
  <si>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</si>
  <si>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</si>
  <si>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</si>
  <si>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</si>
  <si>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</si>
  <si>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</si>
  <si>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</si>
  <si>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</si>
  <si>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</si>
  <si>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</si>
  <si>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</si>
  <si>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</si>
  <si>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</si>
  <si>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</si>
  <si>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</si>
  <si>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</si>
  <si>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</si>
  <si>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</si>
  <si>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</si>
  <si>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</si>
  <si>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</si>
  <si>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</si>
  <si>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</si>
  <si>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</si>
  <si>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</si>
  <si>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</si>
  <si>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</si>
  <si>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</si>
  <si>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</si>
  <si>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</si>
  <si>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</si>
  <si>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</si>
  <si>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</si>
  <si>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</si>
  <si>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</si>
  <si>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</si>
  <si>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</si>
  <si>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</si>
  <si>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</si>
  <si>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</si>
  <si>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</si>
  <si>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</si>
  <si>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</si>
  <si>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</si>
  <si>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</si>
  <si>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</si>
  <si>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</si>
  <si>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</si>
  <si>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</si>
  <si>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</si>
  <si>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</si>
  <si>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</si>
  <si>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</si>
  <si>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</si>
  <si>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</si>
  <si>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</si>
  <si>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</si>
  <si>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</si>
  <si>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</si>
  <si>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</si>
  <si>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</si>
  <si>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</si>
  <si>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</si>
  <si>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</si>
  <si>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</si>
  <si>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</si>
  <si>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</si>
  <si>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</si>
  <si>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</si>
  <si>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</si>
  <si>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</si>
  <si>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</si>
  <si>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</si>
  <si>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</si>
  <si>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</si>
  <si>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</si>
  <si>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</si>
  <si>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</si>
  <si>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</si>
  <si>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</si>
  <si>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</si>
  <si>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</si>
  <si>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</si>
  <si>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</si>
  <si>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</si>
  <si>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</si>
  <si>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</si>
  <si>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</si>
  <si>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</si>
  <si>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</si>
  <si>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</si>
  <si>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</si>
  <si>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</si>
  <si>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</si>
  <si>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</si>
  <si>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</si>
  <si>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</si>
  <si>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</si>
  <si>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</si>
  <si>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</si>
  <si>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</si>
  <si>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</si>
  <si>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</si>
  <si>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</si>
  <si>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</si>
  <si>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</si>
  <si>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</si>
  <si>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</si>
  <si>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</si>
  <si>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</si>
  <si>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</si>
  <si>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</si>
  <si>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</si>
  <si>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</si>
  <si>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</si>
  <si>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</si>
  <si>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</si>
  <si>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</si>
  <si>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</si>
  <si>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</si>
  <si>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</si>
  <si>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</si>
  <si>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</si>
  <si>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</si>
  <si>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</si>
  <si>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</si>
  <si>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</si>
  <si>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</si>
  <si>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</si>
  <si>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</si>
  <si>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</si>
  <si>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</si>
  <si>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</si>
  <si>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</si>
  <si>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</si>
  <si>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</si>
  <si>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</si>
  <si>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</si>
  <si>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</si>
  <si>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</si>
  <si>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</si>
  <si>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</si>
  <si>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</si>
  <si>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</si>
  <si>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</si>
  <si>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</si>
  <si>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</si>
  <si>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</si>
  <si>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</si>
  <si>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</si>
  <si>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</si>
  <si>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</si>
  <si>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</si>
  <si>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</si>
  <si>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</si>
  <si>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</si>
  <si>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</si>
  <si>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</si>
  <si>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</si>
  <si>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</si>
  <si>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</si>
  <si>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</si>
  <si>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</si>
  <si>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</si>
  <si>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</si>
  <si>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</si>
  <si>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</si>
  <si>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</si>
  <si>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</si>
  <si>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</si>
  <si>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</si>
  <si>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</si>
  <si>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</si>
  <si>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</si>
  <si>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</si>
  <si>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</si>
  <si>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</si>
  <si>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</si>
  <si>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</si>
  <si>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</si>
  <si>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</si>
  <si>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</si>
  <si>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</si>
  <si>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</si>
  <si>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</si>
  <si>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</si>
  <si>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</si>
  <si>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</si>
  <si>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</si>
  <si>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</si>
  <si>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</si>
  <si>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</si>
  <si>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</si>
  <si>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</si>
  <si>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</si>
  <si>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</si>
  <si>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</si>
  <si>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</si>
  <si>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</si>
  <si>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</si>
  <si>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</si>
  <si>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</si>
  <si>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</si>
  <si>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</si>
  <si>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</si>
  <si>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</si>
  <si>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</si>
  <si>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</si>
  <si>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</si>
  <si>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</si>
  <si>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</si>
  <si>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</si>
  <si>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</si>
  <si>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</si>
  <si>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</si>
  <si>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</si>
  <si>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</si>
  <si>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</si>
  <si>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</si>
  <si>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</si>
  <si>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</si>
  <si>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</si>
  <si>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</si>
  <si>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</si>
  <si>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</si>
  <si>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</si>
  <si>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</si>
  <si>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</si>
  <si>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</si>
  <si>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</si>
  <si>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</si>
  <si>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</si>
  <si>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</si>
  <si>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</si>
  <si>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</si>
  <si>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</si>
  <si>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</si>
  <si>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</si>
  <si>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</si>
  <si>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</si>
  <si>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</si>
  <si>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</si>
  <si>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</si>
  <si>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</si>
  <si>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</si>
  <si>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</si>
  <si>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</si>
  <si>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</si>
  <si>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</si>
  <si>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</si>
  <si>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</si>
  <si>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</si>
  <si>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</si>
  <si>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</si>
  <si>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</si>
  <si>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</si>
  <si>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</si>
  <si>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</si>
  <si>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</si>
  <si>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</si>
  <si>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</si>
  <si>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</si>
  <si>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</si>
  <si>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</si>
  <si>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</si>
  <si>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</si>
  <si>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</si>
  <si>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</si>
  <si>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</si>
  <si>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</si>
  <si>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</si>
  <si>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</si>
  <si>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</si>
  <si>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</si>
  <si>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</si>
  <si>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</si>
  <si>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</si>
  <si>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</si>
  <si>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</si>
  <si>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</si>
  <si>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</si>
  <si>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</si>
  <si>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</si>
  <si>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</si>
  <si>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</si>
  <si>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</si>
  <si>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</si>
  <si>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</si>
  <si>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</si>
  <si>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</si>
  <si>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</si>
  <si>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</si>
  <si>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</si>
  <si>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</si>
  <si>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</si>
  <si>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</si>
  <si>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</si>
  <si>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</si>
  <si>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</si>
  <si>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</si>
  <si>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</si>
  <si>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</si>
  <si>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</si>
  <si>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</si>
  <si>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</si>
  <si>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</si>
  <si>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</si>
  <si>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</si>
  <si>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</si>
  <si>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</si>
  <si>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</si>
  <si>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</si>
  <si>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</si>
  <si>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</si>
  <si>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</si>
  <si>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</si>
  <si>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</si>
  <si>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</si>
  <si>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</si>
  <si>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</si>
  <si>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</si>
  <si>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</si>
  <si>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</si>
  <si>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</si>
  <si>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</si>
  <si>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</si>
  <si>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</si>
  <si>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</si>
  <si>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</si>
  <si>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</si>
  <si>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</si>
  <si>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</si>
  <si>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</si>
  <si>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</si>
  <si>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</si>
  <si>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</si>
  <si>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</si>
  <si>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</si>
  <si>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</si>
  <si>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</si>
  <si>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</si>
  <si>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</si>
  <si>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</si>
  <si>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</si>
  <si>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</si>
  <si>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</si>
  <si>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</si>
  <si>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</si>
  <si>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</si>
  <si>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</si>
  <si>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</si>
  <si>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</si>
  <si>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</si>
  <si>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</si>
  <si>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</si>
  <si>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</si>
  <si>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</si>
  <si>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</si>
  <si>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</si>
  <si>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</si>
  <si>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</si>
  <si>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</si>
  <si>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</si>
  <si>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</si>
  <si>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</si>
  <si>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</si>
  <si>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</si>
  <si>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</si>
  <si>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</si>
  <si>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</si>
  <si>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</si>
  <si>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</si>
  <si>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</si>
  <si>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</si>
  <si>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</si>
  <si>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</si>
  <si>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</si>
  <si>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</si>
  <si>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</si>
  <si>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</si>
  <si>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</si>
  <si>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</si>
  <si>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</si>
  <si>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</si>
  <si>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</si>
  <si>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</si>
  <si>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</si>
  <si>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</si>
  <si>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</si>
  <si>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</si>
  <si>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</si>
  <si>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</si>
  <si>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</si>
  <si>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</si>
  <si>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</si>
  <si>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</si>
  <si>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</si>
  <si>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</si>
  <si>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</si>
  <si>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</si>
  <si>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</si>
  <si>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</si>
  <si>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</si>
  <si>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</si>
  <si>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</si>
  <si>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</si>
  <si>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</si>
  <si>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</si>
  <si>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</si>
  <si>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</si>
  <si>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</si>
  <si>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</si>
  <si>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</si>
  <si>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</si>
  <si>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</si>
  <si>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</si>
  <si>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</si>
  <si>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</si>
  <si>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</si>
  <si>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</si>
  <si>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</si>
  <si>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</si>
  <si>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</si>
  <si>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</si>
  <si>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</si>
  <si>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</si>
  <si>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</si>
  <si>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</si>
  <si>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</si>
  <si>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</si>
  <si>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</si>
  <si>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</si>
  <si>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</si>
  <si>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</si>
  <si>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</si>
  <si>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</si>
  <si>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</si>
  <si>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</si>
  <si>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</si>
  <si>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</si>
  <si>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</si>
  <si>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</si>
  <si>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</si>
  <si>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</si>
  <si>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</si>
  <si>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</si>
  <si>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</si>
  <si>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</si>
  <si>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</si>
  <si>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</si>
  <si>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</si>
  <si>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</si>
  <si>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</si>
  <si>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</si>
  <si>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</si>
  <si>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</si>
  <si>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</si>
  <si>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</si>
  <si>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</si>
  <si>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</si>
  <si>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</si>
  <si>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</si>
  <si>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</si>
  <si>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</si>
  <si>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</si>
  <si>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</si>
  <si>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</si>
  <si>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</si>
  <si>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</si>
  <si>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</si>
  <si>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</si>
  <si>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</si>
  <si>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</si>
  <si>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</si>
  <si>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</si>
  <si>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</si>
  <si>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</si>
  <si>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</si>
  <si>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</si>
  <si>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</si>
  <si>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</si>
  <si>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</si>
  <si>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</si>
  <si>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</si>
  <si>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</si>
  <si>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</si>
  <si>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</si>
  <si>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</si>
  <si>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</si>
  <si>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</si>
  <si>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</si>
  <si>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</si>
  <si>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</si>
  <si>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</si>
  <si>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</si>
  <si>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</si>
  <si>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</si>
  <si>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</si>
  <si>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</si>
  <si>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</si>
  <si>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</si>
  <si>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</si>
  <si>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</si>
  <si>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</si>
  <si>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</si>
  <si>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</si>
  <si>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</si>
  <si>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</si>
  <si>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</si>
  <si>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</si>
  <si>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</si>
  <si>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</si>
  <si>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</si>
  <si>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</si>
  <si>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</si>
  <si>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</si>
  <si>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</si>
  <si>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</si>
  <si>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</si>
  <si>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</si>
  <si>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</si>
  <si>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</si>
  <si>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</si>
  <si>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</si>
  <si>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</si>
  <si>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</si>
  <si>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</si>
  <si>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</si>
  <si>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</si>
  <si>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</si>
  <si>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</si>
  <si>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</si>
  <si>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</si>
  <si>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</si>
  <si>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</si>
  <si>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</si>
  <si>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</si>
  <si>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</si>
  <si>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</si>
  <si>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</si>
  <si>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</si>
  <si>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</si>
  <si>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</si>
  <si>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</si>
  <si>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</si>
  <si>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</si>
  <si>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</si>
  <si>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</si>
  <si>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</si>
  <si>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</si>
  <si>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</si>
  <si>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</si>
  <si>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</si>
  <si>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</si>
  <si>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</si>
  <si>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</si>
  <si>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</si>
  <si>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</si>
  <si>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</si>
  <si>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</si>
  <si>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</si>
  <si>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</si>
  <si>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</si>
  <si>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</si>
  <si>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</si>
  <si>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</si>
  <si>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</si>
  <si>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</si>
  <si>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</si>
  <si>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</si>
  <si>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</si>
  <si>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</si>
  <si>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</si>
  <si>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</si>
  <si>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</si>
  <si>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</si>
  <si>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</si>
  <si>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</si>
  <si>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</si>
  <si>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</si>
  <si>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</si>
  <si>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</si>
  <si>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</si>
  <si>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</si>
  <si>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</si>
  <si>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</si>
  <si>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</si>
  <si>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</si>
  <si>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</si>
  <si>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</si>
  <si>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</si>
  <si>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</si>
  <si>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</si>
  <si>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</si>
  <si>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</si>
  <si>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</si>
  <si>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</si>
  <si>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</si>
  <si>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</si>
  <si>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</si>
  <si>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</si>
  <si>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</si>
  <si>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</si>
  <si>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</si>
  <si>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</si>
  <si>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</si>
  <si>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</si>
  <si>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</si>
  <si>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</si>
  <si>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</si>
  <si>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</si>
  <si>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</si>
  <si>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</si>
  <si>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</si>
  <si>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</si>
  <si>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</si>
  <si>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</si>
  <si>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</si>
  <si>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</si>
  <si>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</si>
  <si>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</si>
  <si>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</si>
  <si>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</si>
  <si>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</si>
  <si>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</si>
  <si>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</si>
  <si>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</si>
  <si>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</si>
  <si>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</si>
  <si>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</si>
  <si>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</si>
  <si>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</si>
  <si>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</si>
  <si>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</si>
  <si>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</si>
  <si>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</si>
  <si>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</si>
  <si>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</si>
  <si>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</si>
  <si>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</si>
  <si>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</si>
  <si>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</si>
  <si>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</si>
  <si>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</si>
  <si>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</si>
  <si>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</si>
  <si>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</si>
  <si>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</si>
  <si>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</si>
  <si>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</si>
  <si>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</si>
  <si>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</si>
  <si>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</si>
  <si>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</si>
  <si>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</si>
  <si>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</si>
  <si>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</si>
  <si>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</si>
  <si>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</si>
  <si>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</si>
  <si>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</si>
  <si>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</si>
  <si>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</si>
  <si>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</si>
  <si>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</si>
  <si>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</si>
  <si>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</si>
  <si>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</si>
  <si>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</si>
  <si>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</si>
  <si>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</si>
  <si>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</si>
  <si>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</si>
  <si>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</si>
  <si>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</si>
  <si>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</si>
  <si>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</si>
  <si>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</si>
  <si>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</si>
  <si>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</si>
  <si>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</si>
  <si>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</si>
  <si>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</si>
  <si>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</si>
  <si>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</si>
  <si>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</si>
  <si>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</si>
  <si>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</si>
  <si>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</si>
  <si>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</si>
  <si>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</si>
  <si>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</si>
  <si>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</si>
  <si>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</si>
  <si>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</si>
  <si>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</si>
  <si>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</si>
  <si>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</si>
  <si>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</si>
  <si>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</si>
  <si>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</si>
  <si>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</si>
  <si>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</si>
  <si>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</si>
  <si>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</si>
  <si>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</si>
  <si>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</si>
  <si>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</si>
  <si>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</si>
  <si>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</si>
  <si>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</si>
  <si>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</si>
  <si>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</si>
  <si>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</si>
  <si>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</si>
  <si>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</si>
  <si>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</si>
  <si>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</si>
  <si>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</si>
  <si>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</si>
  <si>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</si>
  <si>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</si>
  <si>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</si>
  <si>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</si>
  <si>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</si>
  <si>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</si>
  <si>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</si>
  <si>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</si>
  <si>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</si>
  <si>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</si>
  <si>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</si>
  <si>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</si>
  <si>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</si>
  <si>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</si>
  <si>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</si>
  <si>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</si>
  <si>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</si>
  <si>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</si>
  <si>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</si>
  <si>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</si>
  <si>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</si>
  <si>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</si>
  <si>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</si>
  <si>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</si>
  <si>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</si>
  <si>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</si>
  <si>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</si>
  <si>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</si>
  <si>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</si>
  <si>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</si>
  <si>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</si>
  <si>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</si>
  <si>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</si>
  <si>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</si>
  <si>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</si>
  <si>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</si>
  <si>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</si>
  <si>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</si>
  <si>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</si>
  <si>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</si>
  <si>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</si>
  <si>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</si>
  <si>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</si>
  <si>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</si>
  <si>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</si>
  <si>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</si>
  <si>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</si>
  <si>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</si>
  <si>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</si>
  <si>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</si>
  <si>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</si>
  <si>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</si>
  <si>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</si>
  <si>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</si>
  <si>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</si>
  <si>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</si>
  <si>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</si>
  <si>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</si>
  <si>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</si>
  <si>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</si>
  <si>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</si>
  <si>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</si>
  <si>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</si>
  <si>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</si>
  <si>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</si>
  <si>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</si>
  <si>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</si>
  <si>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</si>
  <si>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</si>
  <si>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</si>
  <si>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</si>
  <si>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</si>
  <si>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</si>
  <si>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</si>
  <si>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</si>
  <si>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</si>
  <si>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</si>
  <si>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</si>
  <si>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</si>
  <si>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</si>
  <si>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</si>
  <si>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</si>
  <si>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</si>
  <si>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</si>
  <si>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</si>
  <si>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</si>
  <si>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</si>
  <si>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</si>
  <si>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</si>
  <si>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</si>
  <si>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</si>
  <si>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</si>
  <si>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</si>
  <si>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</si>
  <si>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</si>
  <si>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</si>
  <si>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</si>
  <si>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</si>
  <si>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</si>
  <si>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</si>
  <si>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</si>
  <si>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</si>
  <si>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</si>
  <si>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</si>
  <si>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</si>
  <si>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</si>
  <si>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</si>
  <si>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</si>
  <si>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</si>
  <si>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</si>
  <si>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</si>
  <si>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</si>
  <si>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</si>
  <si>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</si>
  <si>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</si>
  <si>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</si>
  <si>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</si>
  <si>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</si>
  <si>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</si>
  <si>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</si>
  <si>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</si>
  <si>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</si>
  <si>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</si>
  <si>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</si>
  <si>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</si>
  <si>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</si>
  <si>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</si>
  <si>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</si>
  <si>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</si>
  <si>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</si>
  <si>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</si>
  <si>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</si>
  <si>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</si>
  <si>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</si>
  <si>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</si>
  <si>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</si>
  <si>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</si>
  <si>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</si>
  <si>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</si>
  <si>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</si>
  <si>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</si>
  <si>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</si>
  <si>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</si>
  <si>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</si>
  <si>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</si>
  <si>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</si>
  <si>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</si>
  <si>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</si>
  <si>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</si>
  <si>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</si>
  <si>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</si>
  <si>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</si>
  <si>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</si>
  <si>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</si>
  <si>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</si>
  <si>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</si>
  <si>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</si>
  <si>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</si>
  <si>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</si>
  <si>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</si>
  <si>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</si>
  <si>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</si>
  <si>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</si>
  <si>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</si>
  <si>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</si>
  <si>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</si>
  <si>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</si>
  <si>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</si>
  <si>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</si>
  <si>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</si>
  <si>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</si>
  <si>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</si>
  <si>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</si>
  <si>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</si>
  <si>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</si>
  <si>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</si>
  <si>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</si>
  <si>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</si>
  <si>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</si>
  <si>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</si>
  <si>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</si>
  <si>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</si>
  <si>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</si>
  <si>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</si>
  <si>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</si>
  <si>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</si>
  <si>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</si>
  <si>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</si>
  <si>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</si>
  <si>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</si>
  <si>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</si>
  <si>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</si>
  <si>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</si>
  <si>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</si>
  <si>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</si>
  <si>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</si>
  <si>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</si>
  <si>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</si>
  <si>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</si>
  <si>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</si>
  <si>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</si>
  <si>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</si>
  <si>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</si>
  <si>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</si>
  <si>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</si>
  <si>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</si>
  <si>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</si>
  <si>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</si>
  <si>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</si>
  <si>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</si>
  <si>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</si>
  <si>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</si>
  <si>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</si>
  <si>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</si>
  <si>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</si>
  <si>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</si>
  <si>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</si>
  <si>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</si>
  <si>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</si>
  <si>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</si>
  <si>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</si>
  <si>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</si>
  <si>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</si>
  <si>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</si>
  <si>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</si>
  <si>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</si>
  <si>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</si>
  <si>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</si>
  <si>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</si>
  <si>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</si>
  <si>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</si>
  <si>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</si>
  <si>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</si>
  <si>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</si>
  <si>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</si>
  <si>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</si>
  <si>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</si>
  <si>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</si>
  <si>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</si>
  <si>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</si>
  <si>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</si>
  <si>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</si>
  <si>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</si>
  <si>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</si>
  <si>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</si>
  <si>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</si>
  <si>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</si>
  <si>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</si>
  <si>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</si>
  <si>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</si>
  <si>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</si>
  <si>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</si>
  <si>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</si>
  <si>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</si>
  <si>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</si>
  <si>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</si>
  <si>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</si>
  <si>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</si>
  <si>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</si>
  <si>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</si>
  <si>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</si>
  <si>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</si>
  <si>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</si>
  <si>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</si>
  <si>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</si>
  <si>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</si>
  <si>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</si>
  <si>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</si>
  <si>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</si>
  <si>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</si>
  <si>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</si>
  <si>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</si>
  <si>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</si>
  <si>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</si>
  <si>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</si>
  <si>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</si>
  <si>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</si>
  <si>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</si>
  <si>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</si>
  <si>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</si>
  <si>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</si>
  <si>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</si>
  <si>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</si>
  <si>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</si>
  <si>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</si>
  <si>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</si>
  <si>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</si>
  <si>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</si>
  <si>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</si>
  <si>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</si>
  <si>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</si>
  <si>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</si>
  <si>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</si>
  <si>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</si>
  <si>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</si>
  <si>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</si>
  <si>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</si>
  <si>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</si>
  <si>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</si>
  <si>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</si>
  <si>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</si>
  <si>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</si>
  <si>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</si>
  <si>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</si>
  <si>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</si>
  <si>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</si>
  <si>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</si>
  <si>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</si>
  <si>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</si>
  <si>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</si>
  <si>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</si>
  <si>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</si>
  <si>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</si>
  <si>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</si>
  <si>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</si>
  <si>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</si>
  <si>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</si>
  <si>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</si>
  <si>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</si>
  <si>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</si>
  <si>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</si>
  <si>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</si>
  <si>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</si>
  <si>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</si>
  <si>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</si>
  <si>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</si>
  <si>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</si>
  <si>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</si>
  <si>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</si>
  <si>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</si>
  <si>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</si>
  <si>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</si>
  <si>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</si>
  <si>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</si>
  <si>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</si>
  <si>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</si>
  <si>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</si>
  <si>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</si>
  <si>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</si>
  <si>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</si>
  <si>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</si>
  <si>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</si>
  <si>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</si>
  <si>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</si>
  <si>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</si>
  <si>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</si>
  <si>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</si>
  <si>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</si>
  <si>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</si>
  <si>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</si>
  <si>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</si>
  <si>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</si>
  <si>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</si>
  <si>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</si>
  <si>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</si>
  <si>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</si>
  <si>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</si>
  <si>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</si>
  <si>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</si>
  <si>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</si>
  <si>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</si>
  <si>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</si>
  <si>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</si>
  <si>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</si>
  <si>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</si>
  <si>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</si>
  <si>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</si>
  <si>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</si>
  <si>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</si>
  <si>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</si>
  <si>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</si>
  <si>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</si>
  <si>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</si>
  <si>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</si>
  <si>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</si>
  <si>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</si>
  <si>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</si>
  <si>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</si>
  <si>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</si>
  <si>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</si>
  <si>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</si>
  <si>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</si>
  <si>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</si>
  <si>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</si>
  <si>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</si>
  <si>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</si>
  <si>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</si>
  <si>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</si>
  <si>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</si>
  <si>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</si>
  <si>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</si>
  <si>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</si>
  <si>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</si>
  <si>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</si>
  <si>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</si>
  <si>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</si>
  <si>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</si>
  <si>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</si>
  <si>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</si>
  <si>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</si>
  <si>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</si>
  <si>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</si>
  <si>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</si>
  <si>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</si>
  <si>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</si>
  <si>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</si>
  <si>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</si>
  <si>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</si>
  <si>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</si>
  <si>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</si>
  <si>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</si>
  <si>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</si>
  <si>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</si>
  <si>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</si>
  <si>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</si>
  <si>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</si>
  <si>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</si>
  <si>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</si>
  <si>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</si>
  <si>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</si>
  <si>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</si>
  <si>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</si>
  <si>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</si>
  <si>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</si>
  <si>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</si>
  <si>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</si>
  <si>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</si>
  <si>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</si>
  <si>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</si>
  <si>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</si>
  <si>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</si>
  <si>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</si>
  <si>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</si>
  <si>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</si>
  <si>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</si>
  <si>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</si>
  <si>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</si>
  <si>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</si>
  <si>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</si>
  <si>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</si>
  <si>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</si>
  <si>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</si>
  <si>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</si>
  <si>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</si>
  <si>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</si>
  <si>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</si>
  <si>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</si>
  <si>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</si>
  <si>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</si>
  <si>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</si>
  <si>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</si>
  <si>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</si>
  <si>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</si>
  <si>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</si>
  <si>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</si>
  <si>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</si>
  <si>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</si>
  <si>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</si>
  <si>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</si>
  <si>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</si>
  <si>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</si>
  <si>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</si>
  <si>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</si>
  <si>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</si>
  <si>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</si>
  <si>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</si>
  <si>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</si>
  <si>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</si>
  <si>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</si>
  <si>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</si>
  <si>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</si>
  <si>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</si>
  <si>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</si>
  <si>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</si>
  <si>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</si>
  <si>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</si>
  <si>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</si>
  <si>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</si>
  <si>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</si>
  <si>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</si>
  <si>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</si>
  <si>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</si>
  <si>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</si>
  <si>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</si>
  <si>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</si>
  <si>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</si>
  <si>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</si>
  <si>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</si>
  <si>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</si>
  <si>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</si>
  <si>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</si>
  <si>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</si>
  <si>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</si>
  <si>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</si>
  <si>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</si>
  <si>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</si>
  <si>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</si>
  <si>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</si>
  <si>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</si>
  <si>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</si>
  <si>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</si>
  <si>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</si>
  <si>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</si>
  <si>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</si>
  <si>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</si>
  <si>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</si>
  <si>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</si>
  <si>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</si>
  <si>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</si>
  <si>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</si>
  <si>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</si>
  <si>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</si>
  <si>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</si>
  <si>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</si>
  <si>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</si>
  <si>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</si>
  <si>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</si>
  <si>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</si>
  <si>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</si>
  <si>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</si>
  <si>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</si>
  <si>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</si>
  <si>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</si>
  <si>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</si>
  <si>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</si>
  <si>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</si>
  <si>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</si>
  <si>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</si>
  <si>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</si>
  <si>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</si>
  <si>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</si>
  <si>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</si>
  <si>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</si>
  <si>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</si>
  <si>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</si>
  <si>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</si>
  <si>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</si>
  <si>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</si>
  <si>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</si>
  <si>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</si>
  <si>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</si>
  <si>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</si>
  <si>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</si>
  <si>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</si>
  <si>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</si>
  <si>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</si>
  <si>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</si>
  <si>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</si>
  <si>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</si>
  <si>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</si>
  <si>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</si>
  <si>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</si>
  <si>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</si>
  <si>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</si>
  <si>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</si>
  <si>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</si>
  <si>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</si>
  <si>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</si>
  <si>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</si>
  <si>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</si>
  <si>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</si>
  <si>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</si>
  <si>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</si>
  <si>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</si>
  <si>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</si>
  <si>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</si>
  <si>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</si>
  <si>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</si>
  <si>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</si>
  <si>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</si>
  <si>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</si>
  <si>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</si>
  <si>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</si>
  <si>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</si>
  <si>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</si>
  <si>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</si>
  <si>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</si>
  <si>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</si>
  <si>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</si>
  <si>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</si>
  <si>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</si>
  <si>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</si>
  <si>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</si>
  <si>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</si>
  <si>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</si>
  <si>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</si>
  <si>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</si>
  <si>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</si>
  <si>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</si>
  <si>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</si>
  <si>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</si>
  <si>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</si>
  <si>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</si>
  <si>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</si>
  <si>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</si>
  <si>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</si>
  <si>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</si>
  <si>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</si>
  <si>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</si>
  <si>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</si>
  <si>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</si>
  <si>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</si>
  <si>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</si>
  <si>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</si>
  <si>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</si>
  <si>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</si>
  <si>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</si>
  <si>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</si>
  <si>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</si>
  <si>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</si>
  <si>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</si>
  <si>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</si>
  <si>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</si>
  <si>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</si>
  <si>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</si>
  <si>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</si>
  <si>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</si>
  <si>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</si>
  <si>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</si>
  <si>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</si>
  <si>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</si>
  <si>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</si>
  <si>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</si>
  <si>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</si>
  <si>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</si>
  <si>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</si>
  <si>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</si>
  <si>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</si>
  <si>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</si>
  <si>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</si>
  <si>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</si>
  <si>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</si>
  <si>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</si>
  <si>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</si>
  <si>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</si>
  <si>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</si>
  <si>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</si>
  <si>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</si>
  <si>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</si>
  <si>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</si>
  <si>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</si>
  <si>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</si>
  <si>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</si>
  <si>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</si>
  <si>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</si>
  <si>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</si>
  <si>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</si>
  <si>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</si>
  <si>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</si>
  <si>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</si>
  <si>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</si>
  <si>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</si>
  <si>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</si>
  <si>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</si>
  <si>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</si>
  <si>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</si>
  <si>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</si>
  <si>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</si>
  <si>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</si>
  <si>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</si>
  <si>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</si>
  <si>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</si>
  <si>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</si>
  <si>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</si>
  <si>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</si>
  <si>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</si>
  <si>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</si>
  <si>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</si>
  <si>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</si>
  <si>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</si>
  <si>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</si>
  <si>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</si>
  <si>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</si>
  <si>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</si>
  <si>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</si>
  <si>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</si>
  <si>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</si>
  <si>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</si>
  <si>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</si>
  <si>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</si>
  <si>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</si>
  <si>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</si>
  <si>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</si>
  <si>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</si>
  <si>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</si>
  <si>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</si>
  <si>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</si>
  <si>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</si>
  <si>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</si>
  <si>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</si>
  <si>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</si>
  <si>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</si>
  <si>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</si>
  <si>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</si>
  <si>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</si>
  <si>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</si>
  <si>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</si>
  <si>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</si>
  <si>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</si>
  <si>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</si>
  <si>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</si>
  <si>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</si>
  <si>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</si>
  <si>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</si>
  <si>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</si>
  <si>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</si>
  <si>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</si>
  <si>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</si>
  <si>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</si>
  <si>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</si>
  <si>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</si>
  <si>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</si>
  <si>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</si>
  <si>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</si>
  <si>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</si>
  <si>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</si>
  <si>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</si>
  <si>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</si>
  <si>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</si>
  <si>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</si>
  <si>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</si>
  <si>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</si>
  <si>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</si>
  <si>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</si>
  <si>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</si>
  <si>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</si>
  <si>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</si>
  <si>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</si>
  <si>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</si>
  <si>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</si>
  <si>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</si>
  <si>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</si>
  <si>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</si>
  <si>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</si>
  <si>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</si>
  <si>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</si>
  <si>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</si>
  <si>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</si>
  <si>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</si>
  <si>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</si>
  <si>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</si>
  <si>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</si>
  <si>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</si>
  <si>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</si>
  <si>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</si>
  <si>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</si>
  <si>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</si>
  <si>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</si>
  <si>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</si>
  <si>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</si>
  <si>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</si>
  <si>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</si>
  <si>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</si>
  <si>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</si>
  <si>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</si>
  <si>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</si>
  <si>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</si>
  <si>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</si>
  <si>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</si>
  <si>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</si>
  <si>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</si>
  <si>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</si>
  <si>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</si>
  <si>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</si>
  <si>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</si>
  <si>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</si>
  <si>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</si>
  <si>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</si>
  <si>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</si>
  <si>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</si>
  <si>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</si>
  <si>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</si>
  <si>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</si>
  <si>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</si>
  <si>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</si>
  <si>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</si>
  <si>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</si>
  <si>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</si>
  <si>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</si>
  <si>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</si>
  <si>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</si>
  <si>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</si>
  <si>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</si>
  <si>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</si>
  <si>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</si>
  <si>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</si>
  <si>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</si>
  <si>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</si>
  <si>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</si>
  <si>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</si>
  <si>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</si>
  <si>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</si>
  <si>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</si>
  <si>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</si>
  <si>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</si>
  <si>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</si>
  <si>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</si>
  <si>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</si>
  <si>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</si>
  <si>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</si>
  <si>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</si>
  <si>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</si>
  <si>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</si>
  <si>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</si>
  <si>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</si>
  <si>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</si>
  <si>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</si>
  <si>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</si>
  <si>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</si>
  <si>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</si>
  <si>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</si>
  <si>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</si>
  <si>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</si>
  <si>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</si>
  <si>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</si>
  <si>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</si>
  <si>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</si>
  <si>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</si>
  <si>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</si>
  <si>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</si>
  <si>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</si>
  <si>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</si>
  <si>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</si>
  <si>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</si>
  <si>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</si>
  <si>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</si>
  <si>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</si>
  <si>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</si>
  <si>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</si>
  <si>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</si>
  <si>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</si>
  <si>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</si>
  <si>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</si>
  <si>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</si>
  <si>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</si>
  <si>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</si>
  <si>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</si>
  <si>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</si>
  <si>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</si>
  <si>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</si>
  <si>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</si>
  <si>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</si>
  <si>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</si>
  <si>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</si>
  <si>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</si>
  <si>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</si>
  <si>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</si>
  <si>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</si>
  <si>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</si>
  <si>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</si>
  <si>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</si>
  <si>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</si>
  <si>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</si>
  <si>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</si>
  <si>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</si>
  <si>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</si>
  <si>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</si>
  <si>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</si>
  <si>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</si>
  <si>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</si>
  <si>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</si>
  <si>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</si>
  <si>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</si>
  <si>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</si>
  <si>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</si>
  <si>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</si>
  <si>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</si>
  <si>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</si>
  <si>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</si>
  <si>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</si>
  <si>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</si>
  <si>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</si>
  <si>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</si>
  <si>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</si>
  <si>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</si>
  <si>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</si>
  <si>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</si>
  <si>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</si>
  <si>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</si>
  <si>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</si>
  <si>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</si>
  <si>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</si>
  <si>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</si>
  <si>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</si>
  <si>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</si>
  <si>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</si>
  <si>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</si>
  <si>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</si>
  <si>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</si>
  <si>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</si>
  <si>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</si>
  <si>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</si>
  <si>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</si>
  <si>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</si>
  <si>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</si>
  <si>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</si>
  <si>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</si>
  <si>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</si>
  <si>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</si>
  <si>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</si>
  <si>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</si>
  <si>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</si>
  <si>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</si>
  <si>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</si>
  <si>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</si>
  <si>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</si>
  <si>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</si>
  <si>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</si>
  <si>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</si>
  <si>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</si>
  <si>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</si>
  <si>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</si>
  <si>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</si>
  <si>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</si>
  <si>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</si>
  <si>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</si>
  <si>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</si>
  <si>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</si>
  <si>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</si>
  <si>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</si>
  <si>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</si>
  <si>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</si>
  <si>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</si>
  <si>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</si>
  <si>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</si>
  <si>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</si>
  <si>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</si>
  <si>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</si>
  <si>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</si>
  <si>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</si>
  <si>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</si>
  <si>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</si>
  <si>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</si>
  <si>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</si>
  <si>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</si>
  <si>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</si>
  <si>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</si>
  <si>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</si>
  <si>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</si>
  <si>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</si>
  <si>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</si>
  <si>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</si>
  <si>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</si>
  <si>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</si>
  <si>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</si>
  <si>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</si>
  <si>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</si>
  <si>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</si>
  <si>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</si>
  <si>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</si>
  <si>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</si>
  <si>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</si>
  <si>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</si>
  <si>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</si>
  <si>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</si>
  <si>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</si>
  <si>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</si>
  <si>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</si>
  <si>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</si>
  <si>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</si>
  <si>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</si>
  <si>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</si>
  <si>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</si>
  <si>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</si>
  <si>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</si>
  <si>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</si>
  <si>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</si>
  <si>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</si>
  <si>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</si>
  <si>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</si>
  <si>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</si>
  <si>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</si>
  <si>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</si>
  <si>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</si>
  <si>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</si>
  <si>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</si>
  <si>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</si>
  <si>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</si>
  <si>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</si>
  <si>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</si>
  <si>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</si>
  <si>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</si>
  <si>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</si>
  <si>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</si>
  <si>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</si>
  <si>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</si>
  <si>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</si>
  <si>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</si>
  <si>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</si>
  <si>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</si>
  <si>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</si>
  <si>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</si>
  <si>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</si>
  <si>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</si>
  <si>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</si>
  <si>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</si>
  <si>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</si>
  <si>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</si>
  <si>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</si>
  <si>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</si>
  <si>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</si>
  <si>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</si>
  <si>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</si>
  <si>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</si>
  <si>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</si>
  <si>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</si>
  <si>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</si>
  <si>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</si>
  <si>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</si>
  <si>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</si>
  <si>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</si>
  <si>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</si>
  <si>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</si>
  <si>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</si>
  <si>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</si>
  <si>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</si>
  <si>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</si>
  <si>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</si>
  <si>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</si>
  <si>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</si>
  <si>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</si>
  <si>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</si>
  <si>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</si>
  <si>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</si>
  <si>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</si>
  <si>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</si>
  <si>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</si>
  <si>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</si>
  <si>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</si>
  <si>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</si>
  <si>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</si>
  <si>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</si>
  <si>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</si>
  <si>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</si>
  <si>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</si>
  <si>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</si>
  <si>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</si>
  <si>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</si>
  <si>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</si>
  <si>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</si>
  <si>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</si>
  <si>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</si>
  <si>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</si>
  <si>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</si>
  <si>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</si>
  <si>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</si>
  <si>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</si>
  <si>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</si>
  <si>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</si>
  <si>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</si>
  <si>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</si>
  <si>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</si>
  <si>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</si>
  <si>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</si>
  <si>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</si>
  <si>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</si>
  <si>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</si>
  <si>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</si>
  <si>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</si>
  <si>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</si>
  <si>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</si>
  <si>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</si>
  <si>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</si>
  <si>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</si>
  <si>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</si>
  <si>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</si>
  <si>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</si>
  <si>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</si>
  <si>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</si>
  <si>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</si>
  <si>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</si>
  <si>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</si>
  <si>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</si>
  <si>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</si>
  <si>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</si>
  <si>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</si>
  <si>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</si>
  <si>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</si>
  <si>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</si>
  <si>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</si>
  <si>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</si>
  <si>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</si>
  <si>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</si>
  <si>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</si>
  <si>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</si>
  <si>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</si>
  <si>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</si>
  <si>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</si>
  <si>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</si>
  <si>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</si>
  <si>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</si>
  <si>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</si>
  <si>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</si>
  <si>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</si>
  <si>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</si>
  <si>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</si>
  <si>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</si>
  <si>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</si>
  <si>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</si>
  <si>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</si>
  <si>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</si>
  <si>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</si>
  <si>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</si>
  <si>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</si>
  <si>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</si>
  <si>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</si>
  <si>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</si>
  <si>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</si>
  <si>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</si>
  <si>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</si>
  <si>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</si>
  <si>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</si>
  <si>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</si>
  <si>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</si>
  <si>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</si>
  <si>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</si>
  <si>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</si>
  <si>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</si>
  <si>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</si>
  <si>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</si>
  <si>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</si>
  <si>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</si>
  <si>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</si>
  <si>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</si>
  <si>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</si>
  <si>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</si>
  <si>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</si>
  <si>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</si>
  <si>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</si>
  <si>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</si>
  <si>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</si>
  <si>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</si>
  <si>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</si>
  <si>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</si>
  <si>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</si>
  <si>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</si>
  <si>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</si>
  <si>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</si>
  <si>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</si>
  <si>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</si>
  <si>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</si>
  <si>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</si>
  <si>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</si>
  <si>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</si>
  <si>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</si>
  <si>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</si>
  <si>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</si>
  <si>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</si>
  <si>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</si>
  <si>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</si>
  <si>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</si>
  <si>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</si>
  <si>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</si>
  <si>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</si>
  <si>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</si>
  <si>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</si>
  <si>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</si>
  <si>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</si>
  <si>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</si>
  <si>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</si>
  <si>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</si>
  <si>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</si>
  <si>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</si>
  <si>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</si>
  <si>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</si>
  <si>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</si>
  <si>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</si>
  <si>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</si>
  <si>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</si>
  <si>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</si>
  <si>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</si>
  <si>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</si>
  <si>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</si>
  <si>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</si>
  <si>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</si>
  <si>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</si>
  <si>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</si>
  <si>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</si>
  <si>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</si>
  <si>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</si>
  <si>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</si>
  <si>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</si>
  <si>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</si>
  <si>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</si>
  <si>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</si>
  <si>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</si>
  <si>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</si>
  <si>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</si>
  <si>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</si>
  <si>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</si>
  <si>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</si>
  <si>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</si>
  <si>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</si>
  <si>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</si>
  <si>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</si>
  <si>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</si>
  <si>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</si>
  <si>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</si>
  <si>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</si>
  <si>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</si>
  <si>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</si>
  <si>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</si>
  <si>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</si>
  <si>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</si>
  <si>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</si>
  <si>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</si>
  <si>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</si>
  <si>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</si>
  <si>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</si>
  <si>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</si>
  <si>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</si>
  <si>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</si>
  <si>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</si>
  <si>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</si>
  <si>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</si>
  <si>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</si>
  <si>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</si>
  <si>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</si>
  <si>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</si>
  <si>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</si>
  <si>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</si>
  <si>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</si>
  <si>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</si>
  <si>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</si>
  <si>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</si>
  <si>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</si>
  <si>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</si>
  <si>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</si>
  <si>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</si>
  <si>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</si>
  <si>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</si>
  <si>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</si>
  <si>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</si>
  <si>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</si>
  <si>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</si>
  <si>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</si>
  <si>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</si>
  <si>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</si>
  <si>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</si>
  <si>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</si>
  <si>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</si>
  <si>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</si>
  <si>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</si>
  <si>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</si>
  <si>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</si>
  <si>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</si>
  <si>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</si>
  <si>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</si>
  <si>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</si>
  <si>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</si>
  <si>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</si>
  <si>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</si>
  <si>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</si>
  <si>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</si>
  <si>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</si>
  <si>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</si>
  <si>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</si>
  <si>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</si>
  <si>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</si>
  <si>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</si>
  <si>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</si>
  <si>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</si>
  <si>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</si>
  <si>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</si>
  <si>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</si>
  <si>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</si>
  <si>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</si>
  <si>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</si>
  <si>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</si>
  <si>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</si>
  <si>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</si>
  <si>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</si>
  <si>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</si>
  <si>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</si>
  <si>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</si>
  <si>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</si>
  <si>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</si>
  <si>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</si>
  <si>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</si>
  <si>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</si>
  <si>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</si>
  <si>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</si>
  <si>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</si>
  <si>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</si>
  <si>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</si>
  <si>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</si>
  <si>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</si>
  <si>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</si>
  <si>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</si>
  <si>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</si>
  <si>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</si>
  <si>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</si>
  <si>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</si>
  <si>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</si>
  <si>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</si>
  <si>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</si>
  <si>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</si>
  <si>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</si>
  <si>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</si>
  <si>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</si>
  <si>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</si>
  <si>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</si>
  <si>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</si>
  <si>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</si>
  <si>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</si>
  <si>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</si>
  <si>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</si>
  <si>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</si>
  <si>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</si>
  <si>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</si>
  <si>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</si>
  <si>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</si>
  <si>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</si>
  <si>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</si>
  <si>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</si>
  <si>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</si>
  <si>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</si>
  <si>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</si>
  <si>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</si>
  <si>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</si>
  <si>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</si>
  <si>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</si>
  <si>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</si>
  <si>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</si>
  <si>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</si>
  <si>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</si>
  <si>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</si>
  <si>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</si>
  <si>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</si>
  <si>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</si>
  <si>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</si>
  <si>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</si>
  <si>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</si>
  <si>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</si>
  <si>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</si>
  <si>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</si>
  <si>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</si>
  <si>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</si>
  <si>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</si>
  <si>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</si>
  <si>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</si>
  <si>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</si>
  <si>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</si>
  <si>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</si>
  <si>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</si>
  <si>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</si>
  <si>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</si>
  <si>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</si>
  <si>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</si>
  <si>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</si>
  <si>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</si>
  <si>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</si>
  <si>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</si>
  <si>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</si>
  <si>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</si>
  <si>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</si>
  <si>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</si>
  <si>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</si>
  <si>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</si>
  <si>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</si>
  <si>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</si>
  <si>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</si>
  <si>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</si>
  <si>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</si>
  <si>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</si>
  <si>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</si>
  <si>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</si>
  <si>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</si>
  <si>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</si>
  <si>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</si>
  <si>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</si>
  <si>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</si>
  <si>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</si>
  <si>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</si>
  <si>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</si>
  <si>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</si>
  <si>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</si>
  <si>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</si>
  <si>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</si>
  <si>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</si>
  <si>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</si>
  <si>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</si>
  <si>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</si>
  <si>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</si>
  <si>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</si>
  <si>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</si>
  <si>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</si>
  <si>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</si>
  <si>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</si>
  <si>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</si>
  <si>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</si>
  <si>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</si>
  <si>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</si>
  <si>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</si>
  <si>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</si>
  <si>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</si>
  <si>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</si>
  <si>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</si>
  <si>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</si>
  <si>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</si>
  <si>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</si>
  <si>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</si>
  <si>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</si>
  <si>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</si>
  <si>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</si>
  <si>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</si>
  <si>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</si>
  <si>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</si>
  <si>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</si>
  <si>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</si>
  <si>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</si>
  <si>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</si>
  <si>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</si>
  <si>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</si>
  <si>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</si>
  <si>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</si>
  <si>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</si>
  <si>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</si>
  <si>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</si>
  <si>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</si>
  <si>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</si>
  <si>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</si>
  <si>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</si>
  <si>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</si>
  <si>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</si>
  <si>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</si>
  <si>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</si>
  <si>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</si>
  <si>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</si>
  <si>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</si>
  <si>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</si>
  <si>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</si>
  <si>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</si>
  <si>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</si>
  <si>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</si>
  <si>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</si>
  <si>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</si>
  <si>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</si>
  <si>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</si>
  <si>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</si>
  <si>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</si>
  <si>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</si>
  <si>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</si>
  <si>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</si>
  <si>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</si>
  <si>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</si>
  <si>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</si>
  <si>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</si>
  <si>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</si>
  <si>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</si>
  <si>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</si>
  <si>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</si>
  <si>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</si>
  <si>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</si>
  <si>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</si>
  <si>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</si>
  <si>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</si>
  <si>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</si>
  <si>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</si>
  <si>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</si>
  <si>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</si>
  <si>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</si>
  <si>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</si>
  <si>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</si>
  <si>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</si>
  <si>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</si>
  <si>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</si>
  <si>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</si>
  <si>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</si>
  <si>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</si>
  <si>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</si>
  <si>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</si>
  <si>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</si>
  <si>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</si>
  <si>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</si>
  <si>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</si>
  <si>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</si>
  <si>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</si>
  <si>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</si>
  <si>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</si>
  <si>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</si>
  <si>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</si>
  <si>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</si>
  <si>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</si>
  <si>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</si>
  <si>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</si>
  <si>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</si>
  <si>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</si>
  <si>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</si>
  <si>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</si>
  <si>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</si>
  <si>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</si>
  <si>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</si>
  <si>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</si>
  <si>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</si>
  <si>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</si>
  <si>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</si>
  <si>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</si>
  <si>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</si>
  <si>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</si>
  <si>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</si>
  <si>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</si>
  <si>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</si>
  <si>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</si>
  <si>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</si>
  <si>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</si>
  <si>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</si>
  <si>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</si>
  <si>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</si>
  <si>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</si>
  <si>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</si>
  <si>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</si>
  <si>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</si>
  <si>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</si>
  <si>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</si>
  <si>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</si>
  <si>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</si>
  <si>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</si>
  <si>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</si>
  <si>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</si>
  <si>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</si>
  <si>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</si>
  <si>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</si>
  <si>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</si>
  <si>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</si>
  <si>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</si>
  <si>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</si>
  <si>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</si>
  <si>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</si>
  <si>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</si>
  <si>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</si>
  <si>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</si>
  <si>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</si>
  <si>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</si>
  <si>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</si>
  <si>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</si>
  <si>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</si>
  <si>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</si>
  <si>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</si>
  <si>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</si>
  <si>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</si>
  <si>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</si>
  <si>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</si>
  <si>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</si>
  <si>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</si>
  <si>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</si>
  <si>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</si>
  <si>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</si>
  <si>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</si>
  <si>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</si>
  <si>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</si>
  <si>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</si>
  <si>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</si>
  <si>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</si>
  <si>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</si>
  <si>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</si>
  <si>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</si>
  <si>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</si>
  <si>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</si>
  <si>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</si>
  <si>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</si>
  <si>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</si>
  <si>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</si>
  <si>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</si>
  <si>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</si>
  <si>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</si>
  <si>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</si>
  <si>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</si>
  <si>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</si>
  <si>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</si>
  <si>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</si>
  <si>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</si>
  <si>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</si>
  <si>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</si>
  <si>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</si>
  <si>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</si>
  <si>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</si>
  <si>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</si>
  <si>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</si>
  <si>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</si>
  <si>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</si>
  <si>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</si>
  <si>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</si>
  <si>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</si>
  <si>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</si>
  <si>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</si>
  <si>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</si>
  <si>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</si>
  <si>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</si>
  <si>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</si>
  <si>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</si>
  <si>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</si>
  <si>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</si>
  <si>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</si>
  <si>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</si>
  <si>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</si>
  <si>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</si>
  <si>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</si>
  <si>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</si>
  <si>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</si>
  <si>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</si>
  <si>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</si>
  <si>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</si>
  <si>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</si>
  <si>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</si>
  <si>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</si>
  <si>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</si>
  <si>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</si>
  <si>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</si>
  <si>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</si>
  <si>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</si>
  <si>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</si>
  <si>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</si>
  <si>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</si>
  <si>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</si>
  <si>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</si>
  <si>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</si>
  <si>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</si>
  <si>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</si>
  <si>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</si>
  <si>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</si>
  <si>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</si>
  <si>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</si>
  <si>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</si>
  <si>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</si>
  <si>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</si>
  <si>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</si>
  <si>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</si>
  <si>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</si>
  <si>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</si>
  <si>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</si>
  <si>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</si>
  <si>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</si>
  <si>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</si>
  <si>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</si>
  <si>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</si>
  <si>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</si>
  <si>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</si>
  <si>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</si>
  <si>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</si>
  <si>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</si>
  <si>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</si>
  <si>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</si>
  <si>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</si>
  <si>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</si>
  <si>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</si>
  <si>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</si>
  <si>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</si>
  <si>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</si>
  <si>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</si>
  <si>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</si>
  <si>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</si>
  <si>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</si>
  <si>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</si>
  <si>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</si>
  <si>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</si>
  <si>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</si>
  <si>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</si>
  <si>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</si>
  <si>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</si>
  <si>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</si>
  <si>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</si>
  <si>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</si>
  <si>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</si>
  <si>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</si>
  <si>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</si>
  <si>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</si>
  <si>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</si>
  <si>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</si>
  <si>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</si>
  <si>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</si>
  <si>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</si>
  <si>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</si>
  <si>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</si>
  <si>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</si>
  <si>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</si>
  <si>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</si>
  <si>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</si>
  <si>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</si>
  <si>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</si>
  <si>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</si>
  <si>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</si>
  <si>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</si>
  <si>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</si>
  <si>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</si>
  <si>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</si>
  <si>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</si>
  <si>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</si>
  <si>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</si>
  <si>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</si>
  <si>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</si>
  <si>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</si>
  <si>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</si>
  <si>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</si>
  <si>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</si>
  <si>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</si>
  <si>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</si>
  <si>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</si>
  <si>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</si>
  <si>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</si>
  <si>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</si>
  <si>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</si>
  <si>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</si>
  <si>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</si>
  <si>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</si>
  <si>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</si>
  <si>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</si>
  <si>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</si>
  <si>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</si>
  <si>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</si>
  <si>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</si>
  <si>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</si>
  <si>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</si>
  <si>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</si>
  <si>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</si>
  <si>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</si>
  <si>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</si>
  <si>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</si>
  <si>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</si>
  <si>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</si>
  <si>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</si>
  <si>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</si>
  <si>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</si>
  <si>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</si>
  <si>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</si>
  <si>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</si>
  <si>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</si>
  <si>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</si>
  <si>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</si>
  <si>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</si>
  <si>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</si>
  <si>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</si>
  <si>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</si>
  <si>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</si>
  <si>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</si>
  <si>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</si>
  <si>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</si>
  <si>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</si>
  <si>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</si>
  <si>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</si>
  <si>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</si>
  <si>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</si>
  <si>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</si>
  <si>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</si>
  <si>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</si>
  <si>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</si>
  <si>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</si>
  <si>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</si>
  <si>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</si>
  <si>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</si>
  <si>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</si>
  <si>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</si>
  <si>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</si>
  <si>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</si>
  <si>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</si>
  <si>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</si>
  <si>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</si>
  <si>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</si>
  <si>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</si>
  <si>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</si>
  <si>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</si>
  <si>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</si>
  <si>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</si>
  <si>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</si>
  <si>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</si>
  <si>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</si>
  <si>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</si>
  <si>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</si>
  <si>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</si>
  <si>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</si>
  <si>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</si>
  <si>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</si>
  <si>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</si>
  <si>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</si>
  <si>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</si>
  <si>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</si>
  <si>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</si>
  <si>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</si>
  <si>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</si>
  <si>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</si>
  <si>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</si>
  <si>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</si>
  <si>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</si>
  <si>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</si>
  <si>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</si>
  <si>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</si>
  <si>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</si>
  <si>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</si>
  <si>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</si>
  <si>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</si>
  <si>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</si>
  <si>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</si>
  <si>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</si>
  <si>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</si>
  <si>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</si>
  <si>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</si>
  <si>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</si>
  <si>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</si>
  <si>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</si>
  <si>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</si>
  <si>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</si>
  <si>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</si>
  <si>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</si>
  <si>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</si>
  <si>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</si>
  <si>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</si>
  <si>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</si>
  <si>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</si>
  <si>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</si>
  <si>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</si>
  <si>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</si>
  <si>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</si>
  <si>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</si>
  <si>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</si>
  <si>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</si>
  <si>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</si>
  <si>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</si>
  <si>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</si>
  <si>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</si>
  <si>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</si>
  <si>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</si>
  <si>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</si>
  <si>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</si>
  <si>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</si>
  <si>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</si>
  <si>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</si>
  <si>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</si>
  <si>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</si>
  <si>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</si>
  <si>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</si>
  <si>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</si>
  <si>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</si>
  <si>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</si>
  <si>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</si>
  <si>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</si>
  <si>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</si>
  <si>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</si>
  <si>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</si>
  <si>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</si>
  <si>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</si>
  <si>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</si>
  <si>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</si>
  <si>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</si>
  <si>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</si>
  <si>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</si>
  <si>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</si>
  <si>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</si>
  <si>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</si>
  <si>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</si>
  <si>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</si>
  <si>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</si>
  <si>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</si>
  <si>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</si>
  <si>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</si>
  <si>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</si>
  <si>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</si>
  <si>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</si>
  <si>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</si>
  <si>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</si>
  <si>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</si>
  <si>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</si>
  <si>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</si>
  <si>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</si>
  <si>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</si>
  <si>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</si>
  <si>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</si>
  <si>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</si>
  <si>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</si>
  <si>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</si>
  <si>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</si>
  <si>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</si>
  <si>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</si>
  <si>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</si>
  <si>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</si>
  <si>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</si>
  <si>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</si>
  <si>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</si>
  <si>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</si>
  <si>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</si>
  <si>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</si>
  <si>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</si>
  <si>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</si>
  <si>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</si>
  <si>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</si>
  <si>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</si>
  <si>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</si>
  <si>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</si>
  <si>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</si>
  <si>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</si>
  <si>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</si>
  <si>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</si>
  <si>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</si>
  <si>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</si>
  <si>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</si>
  <si>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</si>
  <si>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</si>
  <si>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</si>
  <si>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</si>
  <si>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</si>
  <si>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</si>
  <si>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</si>
  <si>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</si>
  <si>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</si>
  <si>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</si>
  <si>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</si>
  <si>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</si>
  <si>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</si>
  <si>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</si>
  <si>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</si>
  <si>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</si>
  <si>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</si>
  <si>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</si>
  <si>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</si>
  <si>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</si>
  <si>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</si>
  <si>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</si>
  <si>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</si>
  <si>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</si>
  <si>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</si>
  <si>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</si>
  <si>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</si>
  <si>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</si>
  <si>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</si>
  <si>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</si>
  <si>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</si>
  <si>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</si>
  <si>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</si>
  <si>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</si>
  <si>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</si>
  <si>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</si>
  <si>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</si>
  <si>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</si>
  <si>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</si>
  <si>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</si>
  <si>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</si>
  <si>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</si>
  <si>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</si>
  <si>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</si>
  <si>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</si>
  <si>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</si>
  <si>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</si>
  <si>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</si>
  <si>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</si>
  <si>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</si>
  <si>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</si>
  <si>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</si>
  <si>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</si>
  <si>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</si>
  <si>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</si>
  <si>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</si>
  <si>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</si>
  <si>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</si>
  <si>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</si>
  <si>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</si>
  <si>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</si>
  <si>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</si>
  <si>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</si>
  <si>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</si>
  <si>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</si>
  <si>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</si>
  <si>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</si>
  <si>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</si>
  <si>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</si>
  <si>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</si>
  <si>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</si>
  <si>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</si>
  <si>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</si>
  <si>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</si>
  <si>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</si>
  <si>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</si>
  <si>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</si>
  <si>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</si>
  <si>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</si>
  <si>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</si>
  <si>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</si>
  <si>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</si>
  <si>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</si>
  <si>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</si>
  <si>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</si>
  <si>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</si>
  <si>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</si>
  <si>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</si>
  <si>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</si>
  <si>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</si>
  <si>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</si>
  <si>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</si>
  <si>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</si>
  <si>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</si>
  <si>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</si>
  <si>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</si>
  <si>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</si>
  <si>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</si>
  <si>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</si>
  <si>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</si>
  <si>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</si>
  <si>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</si>
  <si>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</si>
  <si>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</si>
  <si>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</si>
  <si>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</si>
  <si>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</si>
  <si>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</si>
  <si>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</si>
  <si>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</si>
  <si>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</si>
  <si>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</si>
  <si>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</si>
  <si>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</si>
  <si>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</si>
  <si>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</si>
  <si>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</si>
  <si>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</si>
  <si>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</si>
  <si>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</si>
  <si>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</si>
  <si>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</si>
  <si>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</si>
  <si>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</si>
  <si>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</si>
  <si>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</si>
  <si>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</si>
  <si>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</si>
  <si>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</si>
  <si>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</si>
  <si>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</si>
  <si>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</si>
  <si>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</si>
  <si>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</si>
  <si>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</si>
  <si>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</si>
  <si>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</si>
  <si>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</si>
  <si>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</si>
  <si>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</si>
  <si>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</si>
  <si>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</si>
  <si>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</si>
  <si>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</si>
  <si>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</si>
  <si>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</si>
  <si>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</si>
  <si>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</si>
  <si>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</si>
  <si>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</si>
  <si>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</si>
  <si>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</si>
  <si>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</si>
  <si>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</si>
  <si>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</si>
  <si>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</si>
  <si>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</si>
  <si>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</si>
  <si>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</si>
  <si>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</si>
  <si>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</si>
  <si>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</si>
  <si>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</si>
  <si>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</si>
  <si>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</si>
  <si>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</si>
  <si>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</si>
  <si>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</si>
  <si>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</si>
  <si>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</si>
  <si>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</si>
  <si>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</si>
  <si>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</si>
  <si>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</si>
  <si>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</si>
  <si>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</si>
  <si>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</si>
  <si>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</si>
  <si>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</si>
  <si>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</si>
  <si>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</si>
  <si>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</si>
  <si>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</si>
  <si>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</si>
  <si>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</si>
  <si>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</si>
  <si>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</si>
  <si>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</si>
  <si>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</si>
  <si>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</si>
  <si>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</si>
  <si>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</si>
  <si>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</si>
  <si>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</si>
  <si>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</si>
  <si>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</si>
  <si>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</si>
  <si>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</si>
  <si>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</si>
  <si>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</si>
  <si>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</si>
  <si>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</si>
  <si>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</si>
  <si>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</si>
  <si>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</si>
  <si>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</si>
  <si>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</si>
  <si>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</si>
  <si>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</si>
  <si>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</si>
  <si>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</si>
  <si>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</si>
  <si>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</si>
  <si>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</si>
  <si>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</si>
  <si>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</si>
  <si>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</si>
  <si>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</si>
  <si>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</si>
  <si>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</si>
  <si>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</si>
  <si>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</si>
  <si>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</si>
  <si>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</si>
  <si>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</si>
  <si>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</si>
  <si>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</si>
  <si>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</si>
  <si>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</si>
  <si>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</si>
  <si>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</si>
  <si>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</si>
  <si>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</si>
  <si>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</si>
  <si>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</si>
  <si>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</si>
  <si>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</si>
  <si>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</si>
  <si>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</si>
  <si>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</si>
  <si>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</si>
  <si>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</si>
  <si>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</si>
  <si>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</si>
  <si>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</si>
  <si>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</si>
  <si>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</si>
  <si>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</si>
  <si>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</si>
  <si>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</si>
  <si>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</si>
  <si>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</si>
  <si>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</si>
  <si>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</si>
  <si>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</si>
  <si>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</si>
  <si>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</si>
  <si>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</si>
  <si>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</si>
  <si>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</si>
  <si>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</si>
  <si>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</si>
  <si>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</si>
  <si>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</si>
  <si>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</si>
  <si>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</si>
  <si>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</si>
  <si>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</si>
  <si>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</si>
  <si>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</si>
  <si>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</si>
  <si>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</si>
  <si>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</si>
  <si>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</si>
  <si>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</si>
  <si>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</si>
  <si>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</si>
  <si>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</si>
  <si>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</si>
  <si>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</si>
  <si>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</si>
  <si>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</si>
  <si>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</si>
  <si>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</si>
  <si>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</si>
  <si>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</si>
  <si>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</si>
  <si>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</si>
  <si>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</si>
  <si>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</si>
  <si>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</si>
  <si>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</si>
  <si>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</si>
  <si>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</si>
  <si>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</si>
  <si>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</si>
  <si>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</si>
  <si>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</si>
  <si>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</si>
  <si>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</si>
  <si>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</si>
  <si>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</si>
  <si>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</si>
  <si>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</si>
  <si>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</si>
  <si>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</si>
  <si>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</si>
  <si>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</si>
  <si>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</si>
  <si>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</si>
  <si>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</si>
  <si>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</si>
  <si>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</si>
  <si>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</si>
  <si>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</si>
  <si>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</si>
  <si>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</si>
  <si>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</si>
  <si>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</si>
  <si>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</si>
  <si>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</si>
  <si>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</si>
  <si>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</si>
  <si>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</si>
  <si>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</si>
  <si>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</si>
  <si>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</si>
  <si>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</si>
  <si>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</si>
  <si>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</si>
  <si>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</si>
  <si>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</si>
  <si>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</si>
  <si>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</si>
  <si>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</si>
  <si>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</si>
  <si>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</si>
  <si>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</si>
  <si>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</si>
  <si>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</si>
  <si>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</si>
  <si>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</si>
  <si>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</si>
  <si>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</si>
  <si>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</si>
  <si>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</si>
  <si>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</si>
  <si>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</si>
  <si>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</si>
  <si>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</si>
  <si>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</si>
  <si>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</si>
  <si>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</si>
  <si>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</si>
  <si>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</si>
  <si>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</si>
  <si>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</si>
  <si>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</si>
  <si>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</si>
  <si>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</si>
  <si>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</si>
  <si>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</si>
  <si>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</si>
  <si>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</si>
  <si>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</si>
  <si>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</si>
  <si>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</si>
  <si>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</si>
  <si>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</si>
  <si>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</si>
  <si>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</si>
  <si>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</si>
  <si>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</si>
  <si>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</si>
  <si>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</si>
  <si>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</si>
  <si>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</si>
  <si>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</si>
  <si>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</si>
  <si>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</si>
  <si>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</si>
  <si>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</si>
  <si>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</si>
  <si>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</si>
  <si>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</si>
  <si>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</si>
  <si>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</si>
  <si>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</si>
  <si>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</si>
  <si>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</si>
  <si>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</si>
  <si>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</si>
  <si>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</si>
  <si>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</si>
  <si>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</si>
  <si>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</si>
  <si>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</si>
  <si>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</si>
  <si>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</si>
  <si>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</si>
  <si>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</si>
  <si>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</si>
  <si>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</si>
  <si>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</si>
  <si>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</si>
  <si>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</si>
  <si>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</si>
  <si>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</si>
  <si>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</si>
  <si>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</si>
  <si>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</si>
  <si>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</si>
  <si>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</si>
  <si>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</si>
  <si>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</si>
  <si>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</si>
  <si>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</si>
  <si>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</si>
  <si>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</si>
  <si>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</si>
  <si>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</si>
  <si>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</si>
  <si>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</si>
  <si>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</si>
  <si>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</si>
  <si>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</si>
  <si>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</si>
  <si>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</si>
  <si>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</si>
  <si>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</si>
  <si>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</si>
  <si>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</si>
  <si>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</si>
  <si>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</si>
  <si>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</si>
  <si>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</si>
  <si>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</si>
  <si>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</si>
  <si>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</si>
  <si>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</si>
  <si>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</si>
  <si>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</si>
  <si>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</si>
  <si>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</si>
  <si>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</si>
  <si>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</si>
  <si>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</si>
  <si>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</si>
  <si>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</si>
  <si>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</si>
  <si>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</si>
  <si>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</si>
  <si>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</si>
  <si>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</si>
  <si>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</si>
  <si>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</si>
  <si>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</si>
  <si>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</si>
  <si>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</si>
  <si>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</si>
  <si>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</si>
  <si>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</si>
  <si>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</si>
  <si>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</si>
  <si>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</si>
  <si>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</si>
  <si>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</si>
  <si>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</si>
  <si>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</si>
  <si>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</si>
  <si>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</si>
  <si>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</si>
  <si>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</si>
  <si>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</si>
  <si>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</si>
  <si>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</si>
  <si>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</si>
  <si>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</si>
  <si>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</si>
  <si>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</si>
  <si>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</si>
  <si>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</si>
  <si>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</si>
  <si>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</si>
  <si>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</si>
  <si>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</si>
  <si>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</si>
  <si>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</si>
  <si>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</si>
  <si>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</si>
  <si>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</si>
  <si>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</si>
  <si>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</si>
  <si>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</si>
  <si>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</si>
  <si>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</si>
  <si>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</si>
  <si>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</si>
  <si>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</si>
  <si>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</si>
  <si>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</si>
  <si>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</si>
  <si>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</si>
  <si>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</si>
  <si>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</si>
  <si>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</si>
  <si>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</si>
  <si>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</si>
  <si>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</si>
  <si>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</si>
  <si>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</si>
  <si>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</si>
  <si>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</si>
  <si>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</si>
  <si>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</si>
  <si>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</si>
  <si>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</si>
  <si>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</si>
  <si>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</si>
  <si>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</si>
  <si>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</si>
  <si>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</si>
  <si>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</si>
  <si>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</si>
  <si>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</si>
  <si>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</si>
  <si>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</si>
  <si>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</si>
  <si>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</si>
  <si>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</si>
  <si>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</si>
  <si>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</si>
  <si>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</si>
  <si>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</si>
  <si>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</si>
  <si>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</si>
  <si>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</si>
  <si>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</si>
  <si>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</si>
  <si>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</si>
  <si>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</si>
  <si>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</si>
  <si>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</si>
  <si>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</si>
  <si>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</si>
  <si>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</si>
  <si>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</si>
  <si>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</si>
  <si>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</si>
  <si>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</si>
  <si>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</si>
  <si>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</si>
  <si>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</si>
  <si>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</si>
  <si>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</si>
  <si>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</si>
  <si>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</si>
  <si>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</si>
  <si>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</si>
  <si>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</si>
  <si>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</si>
  <si>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</si>
  <si>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</si>
  <si>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</si>
  <si>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</si>
  <si>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</si>
  <si>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</si>
  <si>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</si>
  <si>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</si>
  <si>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</si>
  <si>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</si>
  <si>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</si>
  <si>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</si>
  <si>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</si>
  <si>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</si>
  <si>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</si>
  <si>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</si>
  <si>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</si>
  <si>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</si>
  <si>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</si>
  <si>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</si>
  <si>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</si>
  <si>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</si>
  <si>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</si>
  <si>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</si>
  <si>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</si>
  <si>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</si>
  <si>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</si>
  <si>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</si>
  <si>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</si>
  <si>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</si>
  <si>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</si>
  <si>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</si>
  <si>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</si>
  <si>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</si>
  <si>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</si>
  <si>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</si>
  <si>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</si>
  <si>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</si>
  <si>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</si>
  <si>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</si>
  <si>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</si>
  <si>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</si>
  <si>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</si>
  <si>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</si>
  <si>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</si>
  <si>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</si>
  <si>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</si>
  <si>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</si>
  <si>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</si>
  <si>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</si>
  <si>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</si>
  <si>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</si>
  <si>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</si>
  <si>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</si>
  <si>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</si>
  <si>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</si>
  <si>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</si>
  <si>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</si>
  <si>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</si>
  <si>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</si>
  <si>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</si>
  <si>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</si>
  <si>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</si>
  <si>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</si>
  <si>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</si>
  <si>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</si>
  <si>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</si>
  <si>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</si>
  <si>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</si>
  <si>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</si>
  <si>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</si>
  <si>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</si>
  <si>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</si>
  <si>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</si>
  <si>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</si>
  <si>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</si>
  <si>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</si>
  <si>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</si>
  <si>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</si>
  <si>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</si>
  <si>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</si>
  <si>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</si>
  <si>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</si>
  <si>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</si>
  <si>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</si>
  <si>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</si>
  <si>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</si>
  <si>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</si>
  <si>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</si>
  <si>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</si>
  <si>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</si>
  <si>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</si>
  <si>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</si>
  <si>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</si>
  <si>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</si>
  <si>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</si>
  <si>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</si>
  <si>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</si>
  <si>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</si>
  <si>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</si>
  <si>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</si>
  <si>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</si>
  <si>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</si>
  <si>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</si>
  <si>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</si>
  <si>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</si>
  <si>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</si>
  <si>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</si>
  <si>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</si>
  <si>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</si>
  <si>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</si>
  <si>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</si>
  <si>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</si>
  <si>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</si>
  <si>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</si>
  <si>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</si>
  <si>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</si>
  <si>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</si>
  <si>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</si>
  <si>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</si>
  <si>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</si>
  <si>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</si>
  <si>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</si>
  <si>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</si>
  <si>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</si>
  <si>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</si>
  <si>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</si>
  <si>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</si>
  <si>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</si>
  <si>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</si>
  <si>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</si>
  <si>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</si>
  <si>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</si>
  <si>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</si>
  <si>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</si>
  <si>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</si>
  <si>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</si>
  <si>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</si>
  <si>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</si>
  <si>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</si>
  <si>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</si>
  <si>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</si>
  <si>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</si>
  <si>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</si>
  <si>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</si>
  <si>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</si>
  <si>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</si>
  <si>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</si>
  <si>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</si>
  <si>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</si>
  <si>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</si>
  <si>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</si>
  <si>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</si>
  <si>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</si>
  <si>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</si>
  <si>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</si>
  <si>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</si>
  <si>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</si>
  <si>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</si>
  <si>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</si>
  <si>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</si>
  <si>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</si>
  <si>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</si>
  <si>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</si>
  <si>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</si>
  <si>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</si>
  <si>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</si>
  <si>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</si>
  <si>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</si>
  <si>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</si>
  <si>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</si>
  <si>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</si>
  <si>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</si>
  <si>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</si>
  <si>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</si>
  <si>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</si>
  <si>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</si>
  <si>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</si>
  <si>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</si>
  <si>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</si>
  <si>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</si>
  <si>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</si>
  <si>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</si>
  <si>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</si>
  <si>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</si>
  <si>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</si>
  <si>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</si>
  <si>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</si>
  <si>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</si>
  <si>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</si>
  <si>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</si>
  <si>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</si>
  <si>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</si>
  <si>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</si>
  <si>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</si>
  <si>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</si>
  <si>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</si>
  <si>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</si>
  <si>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</si>
  <si>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</si>
  <si>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</si>
  <si>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</si>
  <si>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</si>
  <si>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</si>
  <si>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</si>
  <si>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</si>
  <si>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</si>
  <si>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</si>
  <si>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</si>
  <si>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</si>
  <si>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</si>
  <si>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</si>
  <si>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</si>
  <si>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</si>
  <si>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</si>
  <si>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</si>
  <si>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</si>
  <si>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</si>
  <si>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</si>
  <si>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</si>
  <si>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</si>
  <si>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</si>
  <si>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</si>
  <si>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</si>
  <si>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</si>
  <si>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</si>
  <si>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</si>
  <si>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</si>
  <si>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</si>
  <si>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</si>
  <si>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</si>
  <si>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</si>
  <si>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</si>
  <si>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</si>
  <si>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</si>
  <si>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</si>
  <si>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</si>
  <si>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</si>
  <si>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</si>
  <si>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</si>
  <si>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</si>
  <si>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</si>
  <si>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</si>
  <si>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</si>
  <si>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</si>
  <si>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</si>
  <si>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</si>
  <si>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</si>
  <si>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</si>
  <si>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</si>
  <si>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</si>
  <si>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</si>
  <si>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</si>
  <si>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</si>
  <si>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</si>
  <si>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</si>
  <si>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</si>
  <si>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</si>
  <si>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</si>
  <si>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</si>
  <si>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</si>
  <si>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</si>
  <si>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</si>
  <si>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</si>
  <si>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</si>
  <si>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</si>
  <si>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</si>
  <si>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</si>
  <si>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</si>
  <si>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</si>
  <si>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</si>
  <si>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</si>
  <si>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</si>
  <si>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</si>
  <si>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</si>
  <si>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</si>
  <si>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</si>
  <si>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</si>
  <si>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</si>
  <si>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</si>
  <si>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</si>
  <si>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</si>
  <si>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</si>
  <si>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</si>
  <si>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</si>
  <si>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</si>
  <si>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</si>
  <si>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</si>
  <si>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</si>
  <si>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</si>
  <si>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</si>
  <si>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</si>
  <si>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</si>
  <si>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</si>
  <si>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</si>
  <si>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</si>
  <si>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</si>
  <si>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</si>
  <si>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</si>
  <si>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</si>
  <si>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</si>
  <si>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</si>
  <si>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</si>
  <si>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</si>
  <si>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</si>
  <si>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</si>
  <si>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</si>
  <si>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</si>
  <si>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</si>
  <si>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</si>
  <si>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</si>
  <si>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</si>
  <si>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</si>
  <si>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</si>
  <si>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</si>
  <si>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</si>
  <si>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</si>
  <si>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</si>
  <si>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</si>
  <si>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</si>
  <si>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</si>
  <si>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</si>
  <si>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</si>
  <si>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</si>
  <si>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</si>
  <si>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</si>
  <si>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</si>
  <si>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</si>
  <si>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</si>
  <si>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</si>
  <si>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</si>
  <si>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</si>
  <si>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</si>
  <si>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</si>
  <si>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</si>
  <si>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</si>
  <si>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</si>
  <si>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</si>
  <si>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</si>
  <si>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</si>
  <si>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</si>
  <si>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</si>
  <si>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</si>
  <si>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</si>
  <si>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</si>
  <si>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</si>
  <si>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</si>
  <si>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</si>
  <si>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</si>
  <si>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</si>
  <si>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</si>
  <si>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</si>
  <si>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</si>
  <si>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</si>
  <si>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</si>
  <si>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</si>
  <si>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</si>
  <si>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</si>
  <si>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</si>
  <si>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</si>
  <si>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</si>
  <si>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</si>
  <si>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</si>
  <si>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</si>
  <si>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</si>
  <si>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</si>
  <si>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</si>
  <si>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</si>
  <si>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</si>
  <si>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</si>
  <si>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</si>
  <si>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</si>
  <si>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</si>
  <si>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</si>
  <si>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</si>
  <si>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</si>
  <si>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</si>
  <si>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</si>
  <si>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</si>
  <si>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</si>
  <si>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</si>
  <si>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</si>
  <si>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</si>
  <si>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</si>
  <si>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</si>
  <si>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</si>
  <si>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</si>
  <si>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</si>
  <si>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</si>
  <si>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</si>
  <si>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</si>
  <si>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</si>
  <si>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</si>
  <si>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</si>
  <si>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</si>
  <si>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</si>
  <si>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</si>
  <si>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</si>
  <si>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</si>
  <si>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</si>
  <si>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</si>
  <si>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</si>
  <si>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</si>
  <si>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</si>
  <si>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</si>
  <si>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</si>
  <si>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</si>
  <si>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</si>
  <si>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</si>
  <si>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</si>
  <si>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</si>
  <si>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</si>
  <si>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</si>
  <si>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</si>
  <si>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</si>
  <si>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</si>
  <si>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</si>
  <si>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</si>
  <si>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</si>
  <si>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</si>
  <si>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</si>
  <si>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</si>
  <si>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</si>
  <si>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</si>
  <si>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</si>
  <si>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</si>
  <si>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</si>
  <si>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</si>
  <si>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</si>
  <si>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</si>
  <si>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</si>
  <si>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</si>
  <si>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</si>
  <si>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</si>
  <si>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</si>
  <si>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</si>
  <si>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</si>
  <si>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</si>
  <si>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</si>
  <si>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</si>
  <si>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</si>
  <si>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</si>
  <si>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</si>
  <si>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</si>
  <si>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</si>
  <si>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</si>
  <si>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</si>
  <si>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</si>
  <si>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</si>
  <si>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</si>
  <si>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</si>
  <si>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</si>
  <si>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</si>
  <si>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</si>
  <si>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</si>
  <si>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</si>
  <si>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</si>
  <si>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</si>
  <si>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</si>
  <si>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</si>
  <si>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</si>
  <si>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</si>
  <si>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</si>
  <si>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</si>
  <si>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</si>
  <si>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</si>
  <si>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</si>
  <si>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</si>
  <si>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</si>
  <si>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</si>
  <si>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</si>
  <si>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</si>
  <si>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</si>
  <si>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</si>
  <si>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</si>
  <si>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</si>
  <si>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</si>
  <si>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</si>
  <si>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</si>
  <si>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</si>
  <si>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</si>
  <si>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</si>
  <si>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</si>
  <si>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</si>
  <si>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</si>
  <si>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</si>
  <si>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</si>
  <si>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</si>
  <si>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</si>
  <si>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</si>
  <si>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</si>
  <si>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</si>
  <si>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</si>
  <si>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</si>
  <si>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</si>
  <si>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</si>
  <si>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</si>
  <si>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</si>
  <si>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</si>
  <si>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</si>
  <si>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</si>
  <si>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</si>
  <si>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</si>
  <si>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</si>
  <si>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</si>
  <si>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</si>
  <si>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</si>
  <si>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</si>
  <si>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</si>
  <si>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</si>
  <si>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</si>
  <si>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</si>
  <si>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</si>
  <si>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</si>
  <si>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</si>
  <si>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</si>
  <si>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</si>
  <si>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</si>
  <si>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</si>
  <si>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</si>
  <si>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</si>
  <si>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</si>
  <si>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</si>
  <si>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</si>
  <si>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</si>
  <si>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</si>
  <si>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</si>
  <si>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</si>
  <si>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</si>
  <si>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</si>
  <si>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</si>
  <si>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</si>
  <si>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</si>
  <si>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</si>
  <si>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</si>
  <si>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</si>
  <si>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</si>
  <si>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</si>
  <si>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</si>
  <si>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</si>
  <si>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</si>
  <si>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</si>
  <si>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</si>
  <si>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</si>
  <si>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</si>
  <si>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</si>
  <si>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</si>
  <si>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</si>
  <si>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</si>
  <si>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</si>
  <si>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</si>
  <si>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</si>
  <si>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</si>
  <si>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</si>
  <si>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</si>
  <si>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</si>
  <si>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</si>
  <si>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</si>
  <si>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</si>
  <si>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</si>
  <si>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</si>
  <si>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</si>
  <si>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</si>
  <si>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</si>
  <si>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</si>
  <si>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</si>
  <si>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</si>
  <si>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</si>
  <si>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</si>
  <si>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</si>
  <si>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</si>
  <si>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</si>
  <si>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</si>
  <si>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</si>
  <si>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</si>
  <si>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</si>
  <si>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</si>
  <si>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</si>
  <si>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</si>
  <si>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</si>
  <si>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</si>
  <si>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</si>
  <si>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</si>
  <si>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</si>
  <si>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</si>
  <si>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</si>
  <si>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</si>
  <si>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</si>
  <si>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</si>
  <si>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</si>
  <si>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</si>
  <si>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</si>
  <si>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</si>
  <si>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</si>
  <si>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</si>
  <si>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</si>
  <si>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</si>
  <si>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</si>
  <si>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</si>
  <si>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</si>
  <si>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</si>
  <si>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</si>
  <si>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</si>
  <si>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</si>
  <si>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</si>
  <si>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</si>
  <si>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</si>
  <si>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</si>
  <si>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</si>
  <si>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</si>
  <si>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</si>
  <si>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</si>
  <si>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</si>
  <si>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</si>
  <si>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</si>
  <si>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</si>
  <si>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</si>
  <si>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</si>
  <si>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</si>
  <si>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</si>
  <si>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</si>
  <si>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</si>
  <si>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</si>
  <si>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</si>
  <si>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</si>
  <si>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</si>
  <si>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</si>
  <si>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</si>
  <si>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</si>
  <si>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</si>
  <si>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</si>
  <si>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</si>
  <si>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</si>
  <si>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</si>
  <si>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</si>
  <si>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</si>
  <si>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</si>
  <si>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</si>
  <si>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</si>
  <si>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</si>
  <si>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</si>
  <si>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</si>
  <si>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</si>
  <si>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</si>
  <si>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</si>
  <si>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</si>
  <si>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</si>
  <si>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</si>
  <si>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</si>
  <si>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</si>
  <si>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</si>
  <si>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</si>
  <si>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</si>
  <si>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</si>
  <si>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</si>
  <si>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</si>
  <si>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</si>
  <si>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</si>
  <si>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</si>
  <si>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</si>
  <si>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</si>
  <si>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</si>
  <si>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</si>
  <si>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</si>
  <si>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</si>
  <si>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</si>
  <si>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</si>
  <si>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</si>
  <si>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</si>
  <si>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</si>
  <si>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</si>
  <si>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</si>
  <si>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</si>
  <si>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</si>
  <si>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</si>
  <si>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</si>
  <si>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</si>
  <si>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</si>
  <si>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</si>
  <si>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</si>
  <si>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</si>
  <si>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</si>
  <si>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</si>
  <si>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</si>
  <si>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</si>
  <si>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</si>
  <si>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</si>
  <si>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</si>
  <si>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</si>
  <si>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</si>
  <si>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</si>
  <si>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</si>
  <si>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</si>
  <si>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</si>
  <si>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</si>
  <si>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</si>
  <si>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</si>
  <si>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</si>
  <si>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</si>
  <si>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</si>
  <si>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</si>
  <si>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</si>
  <si>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</si>
  <si>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</si>
  <si>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</si>
  <si>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</si>
  <si>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</si>
  <si>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</si>
  <si>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</si>
  <si>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</si>
  <si>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</si>
  <si>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</si>
  <si>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</si>
  <si>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</si>
  <si>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</si>
  <si>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</si>
  <si>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</si>
  <si>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</si>
  <si>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</si>
  <si>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</si>
  <si>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</si>
  <si>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</si>
  <si>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</si>
  <si>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</si>
  <si>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</si>
  <si>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</si>
  <si>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</si>
  <si>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</si>
  <si>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</si>
  <si>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</si>
  <si>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</si>
  <si>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</si>
  <si>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</si>
  <si>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</si>
  <si>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</si>
  <si>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</si>
  <si>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</si>
  <si>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</si>
  <si>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</si>
  <si>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</si>
  <si>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</si>
  <si>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</si>
  <si>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</si>
  <si>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</si>
  <si>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</si>
  <si>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</si>
  <si>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</si>
  <si>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</si>
  <si>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</si>
  <si>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</si>
  <si>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</si>
  <si>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</si>
  <si>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</si>
  <si>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</si>
  <si>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</si>
  <si>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</si>
  <si>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</si>
  <si>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</si>
  <si>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</si>
  <si>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</si>
  <si>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</si>
  <si>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</si>
  <si>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</si>
  <si>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</si>
  <si>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</si>
  <si>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</si>
  <si>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</si>
  <si>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</si>
  <si>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</si>
  <si>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</si>
  <si>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</si>
  <si>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</si>
  <si>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</si>
  <si>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</si>
  <si>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</si>
  <si>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</si>
  <si>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</si>
  <si>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</si>
  <si>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</si>
  <si>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</si>
  <si>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</si>
  <si>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</si>
  <si>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</si>
  <si>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</si>
  <si>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</si>
  <si>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</si>
  <si>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</si>
  <si>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</si>
  <si>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</si>
  <si>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</si>
  <si>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</si>
  <si>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</si>
  <si>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</si>
  <si>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</si>
  <si>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</si>
  <si>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</si>
  <si>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</si>
  <si>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</si>
  <si>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</si>
  <si>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</si>
  <si>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</si>
  <si>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</si>
  <si>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</si>
  <si>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</si>
  <si>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</si>
  <si>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</si>
  <si>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</si>
  <si>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</si>
  <si>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</si>
  <si>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</si>
  <si>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</si>
  <si>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</si>
  <si>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</si>
  <si>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</si>
  <si>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</si>
  <si>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</si>
  <si>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</si>
  <si>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</si>
  <si>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</si>
  <si>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</si>
  <si>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</si>
  <si>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</si>
  <si>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</si>
  <si>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</si>
  <si>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</si>
  <si>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</si>
  <si>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</si>
  <si>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</si>
  <si>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</si>
  <si>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</si>
  <si>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</si>
  <si>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</si>
  <si>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</si>
  <si>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</si>
  <si>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</si>
  <si>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</si>
  <si>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</si>
  <si>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</si>
  <si>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</si>
  <si>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</si>
  <si>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</si>
  <si>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</si>
  <si>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</si>
  <si>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</si>
  <si>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</si>
  <si>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</si>
  <si>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</si>
  <si>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</si>
  <si>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</si>
  <si>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</si>
  <si>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</si>
  <si>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</si>
  <si>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</si>
  <si>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</si>
  <si>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</si>
  <si>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</si>
  <si>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</si>
  <si>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</si>
  <si>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</si>
  <si>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</si>
  <si>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</si>
  <si>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</si>
  <si>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</si>
  <si>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</si>
  <si>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</si>
  <si>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</si>
  <si>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</si>
  <si>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</si>
  <si>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</si>
  <si>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</si>
  <si>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</si>
  <si>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</si>
  <si>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</si>
  <si>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</si>
  <si>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</si>
  <si>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</si>
  <si>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</si>
  <si>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</si>
  <si>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</si>
  <si>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</si>
  <si>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</si>
  <si>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</si>
  <si>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</si>
  <si>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</si>
  <si>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</si>
  <si>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</si>
  <si>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</si>
  <si>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</si>
  <si>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</si>
  <si>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</si>
  <si>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</si>
  <si>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</si>
  <si>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</si>
  <si>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</si>
  <si>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</si>
  <si>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</si>
  <si>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</si>
  <si>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</si>
  <si>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</si>
  <si>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</si>
  <si>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</si>
  <si>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</si>
  <si>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</si>
  <si>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</si>
  <si>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</si>
  <si>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</si>
  <si>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</si>
  <si>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</si>
  <si>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</si>
  <si>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</si>
  <si>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</si>
  <si>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</si>
  <si>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</si>
  <si>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</si>
  <si>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</si>
  <si>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</si>
  <si>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</si>
  <si>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</si>
  <si>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</si>
  <si>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</si>
  <si>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</si>
  <si>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</si>
  <si>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</si>
  <si>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</si>
  <si>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</si>
  <si>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</si>
  <si>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</si>
  <si>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</si>
  <si>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</si>
  <si>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</si>
  <si>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</si>
  <si>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</si>
  <si>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</si>
  <si>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</si>
  <si>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</si>
  <si>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</si>
  <si>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</si>
  <si>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</si>
  <si>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</si>
  <si>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</si>
  <si>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</si>
  <si>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</si>
  <si>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</si>
  <si>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</si>
  <si>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</si>
  <si>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</si>
  <si>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</si>
  <si>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</si>
  <si>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</si>
  <si>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</si>
  <si>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</si>
  <si>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</si>
  <si>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</si>
  <si>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</si>
  <si>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</si>
  <si>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</si>
  <si>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</si>
  <si>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</si>
  <si>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</si>
  <si>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</si>
  <si>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</si>
  <si>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</si>
  <si>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</si>
  <si>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</si>
  <si>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</si>
  <si>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</si>
  <si>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</si>
  <si>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</si>
  <si>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</si>
  <si>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</si>
  <si>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</si>
  <si>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</si>
  <si>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</si>
  <si>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</si>
  <si>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</si>
  <si>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</si>
  <si>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</si>
  <si>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</si>
  <si>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</si>
  <si>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</si>
  <si>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</si>
  <si>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</si>
  <si>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</si>
  <si>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</si>
  <si>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</si>
  <si>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</si>
  <si>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</si>
  <si>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</si>
  <si>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</si>
  <si>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</si>
  <si>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</si>
  <si>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</si>
  <si>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</si>
  <si>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</si>
  <si>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</si>
  <si>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</si>
  <si>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</si>
  <si>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</si>
  <si>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</si>
  <si>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</si>
  <si>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</si>
  <si>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</si>
  <si>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</si>
  <si>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</si>
  <si>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</si>
  <si>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</si>
  <si>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</si>
  <si>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</si>
  <si>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</si>
  <si>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</si>
  <si>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</si>
  <si>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</si>
  <si>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</si>
  <si>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</si>
  <si>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</si>
  <si>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</si>
  <si>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</si>
  <si>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</si>
  <si>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</si>
  <si>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</si>
  <si>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</si>
  <si>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</si>
  <si>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</si>
  <si>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</si>
  <si>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</si>
  <si>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</si>
  <si>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</si>
  <si>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</si>
  <si>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</si>
  <si>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</si>
  <si>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</si>
  <si>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</si>
  <si>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</si>
  <si>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</si>
  <si>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</si>
  <si>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</si>
  <si>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</si>
  <si>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</si>
  <si>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</si>
  <si>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</si>
  <si>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</si>
  <si>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</si>
  <si>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</si>
  <si>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</si>
  <si>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</si>
  <si>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</si>
  <si>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</si>
  <si>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</si>
  <si>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</si>
  <si>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</si>
  <si>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</si>
  <si>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</si>
  <si>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</si>
  <si>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</si>
  <si>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</si>
  <si>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</si>
  <si>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</si>
  <si>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</si>
  <si>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</si>
  <si>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</si>
  <si>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</si>
  <si>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</si>
  <si>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</si>
  <si>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</si>
  <si>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</si>
  <si>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</si>
  <si>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</si>
  <si>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</si>
  <si>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</si>
  <si>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</si>
  <si>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</si>
  <si>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</si>
  <si>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</si>
  <si>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</si>
  <si>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</si>
  <si>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</si>
  <si>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</si>
  <si>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</si>
  <si>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</si>
  <si>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</si>
  <si>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</si>
  <si>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</si>
  <si>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</si>
  <si>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</si>
  <si>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</si>
  <si>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</si>
  <si>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</si>
  <si>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</si>
  <si>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</si>
  <si>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</si>
  <si>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</si>
  <si>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</si>
  <si>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</si>
  <si>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</si>
  <si>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</si>
  <si>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</si>
  <si>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</si>
  <si>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</si>
  <si>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</si>
  <si>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</si>
  <si>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</si>
  <si>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</si>
  <si>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</si>
  <si>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</si>
  <si>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</si>
  <si>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</si>
  <si>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</si>
  <si>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</si>
  <si>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</si>
  <si>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</si>
  <si>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</si>
  <si>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</si>
  <si>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</si>
  <si>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</si>
  <si>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</si>
  <si>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</si>
  <si>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</si>
  <si>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</si>
  <si>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</si>
  <si>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</si>
  <si>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</si>
  <si>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</si>
  <si>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</si>
  <si>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</si>
  <si>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</si>
  <si>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</si>
  <si>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</si>
  <si>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</si>
  <si>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</si>
  <si>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</si>
  <si>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</si>
  <si>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</si>
  <si>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</si>
  <si>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</si>
  <si>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</si>
  <si>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</si>
  <si>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</si>
  <si>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</si>
  <si>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</si>
  <si>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</si>
  <si>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</si>
  <si>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</si>
  <si>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</si>
  <si>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</si>
  <si>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</si>
  <si>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</si>
  <si>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</si>
  <si>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</si>
  <si>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</si>
  <si>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</si>
  <si>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</si>
  <si>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</si>
  <si>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</si>
  <si>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</si>
  <si>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</si>
  <si>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</si>
  <si>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</si>
  <si>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</si>
  <si>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</si>
  <si>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</si>
  <si>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</si>
  <si>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</si>
  <si>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</si>
  <si>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</si>
  <si>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</si>
  <si>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</si>
  <si>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</si>
  <si>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</si>
  <si>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</si>
  <si>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</si>
  <si>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</si>
  <si>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</si>
  <si>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</si>
  <si>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</si>
  <si>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</si>
  <si>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</si>
  <si>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</si>
  <si>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</si>
  <si>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</si>
  <si>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</si>
  <si>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</si>
  <si>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</si>
  <si>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</si>
  <si>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</si>
  <si>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</si>
  <si>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</si>
  <si>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</si>
  <si>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</si>
  <si>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</si>
  <si>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</si>
  <si>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</si>
  <si>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</si>
  <si>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</si>
  <si>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</si>
  <si>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</si>
  <si>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</si>
  <si>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</si>
  <si>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</si>
  <si>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</si>
  <si>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</si>
  <si>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</si>
  <si>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</si>
  <si>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</si>
  <si>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</si>
  <si>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</si>
  <si>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</si>
  <si>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</si>
  <si>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</si>
  <si>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</si>
  <si>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</si>
  <si>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</si>
  <si>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</si>
  <si>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</si>
  <si>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</si>
  <si>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</si>
  <si>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</si>
  <si>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</si>
  <si>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</si>
  <si>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</si>
  <si>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</si>
  <si>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</si>
  <si>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</si>
  <si>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</si>
  <si>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</si>
  <si>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</si>
  <si>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</si>
  <si>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</si>
  <si>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</si>
  <si>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</si>
  <si>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</si>
  <si>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</si>
  <si>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</si>
  <si>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</si>
  <si>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</si>
  <si>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</si>
  <si>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</si>
  <si>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</si>
  <si>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</si>
  <si>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</si>
  <si>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</si>
  <si>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</si>
  <si>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</si>
  <si>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</si>
  <si>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</si>
  <si>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</si>
  <si>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</si>
  <si>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</si>
  <si>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</si>
  <si>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</si>
  <si>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</si>
  <si>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</si>
  <si>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</si>
  <si>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</si>
  <si>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</si>
  <si>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</si>
  <si>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</si>
  <si>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</si>
  <si>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</si>
  <si>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</si>
  <si>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</si>
  <si>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</si>
  <si>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</si>
  <si>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</si>
  <si>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</si>
  <si>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</si>
  <si>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</si>
  <si>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</si>
  <si>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</si>
  <si>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</si>
  <si>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</si>
  <si>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</si>
  <si>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</si>
  <si>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</si>
  <si>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</si>
  <si>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</si>
  <si>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</si>
  <si>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</si>
  <si>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</si>
  <si>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</si>
  <si>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</si>
  <si>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</si>
  <si>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</si>
  <si>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</si>
  <si>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</si>
  <si>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</si>
  <si>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</si>
  <si>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</si>
  <si>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</si>
  <si>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</si>
  <si>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</si>
  <si>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</si>
  <si>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</si>
  <si>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</si>
  <si>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</si>
  <si>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</si>
  <si>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</si>
  <si>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</si>
  <si>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</si>
  <si>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</si>
  <si>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</si>
  <si>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</si>
  <si>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</si>
  <si>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</si>
  <si>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</si>
  <si>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</si>
  <si>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</si>
  <si>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</si>
  <si>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</si>
  <si>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</si>
  <si>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</si>
  <si>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</si>
  <si>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</si>
  <si>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</si>
  <si>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</si>
  <si>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</si>
  <si>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</si>
  <si>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</si>
  <si>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</si>
  <si>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</si>
  <si>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</si>
  <si>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</si>
  <si>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</si>
  <si>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</si>
  <si>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</si>
  <si>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</si>
  <si>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</si>
  <si>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</si>
  <si>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</si>
  <si>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</si>
  <si>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</si>
  <si>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</si>
  <si>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</si>
  <si>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</si>
  <si>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</si>
  <si>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</si>
  <si>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</si>
  <si>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</si>
  <si>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</si>
  <si>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</si>
  <si>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</si>
  <si>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</si>
  <si>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</si>
  <si>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</si>
  <si>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</si>
  <si>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</si>
  <si>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</si>
  <si>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</si>
  <si>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</si>
  <si>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</si>
  <si>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</si>
  <si>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</si>
  <si>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</si>
  <si>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</si>
  <si>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</si>
  <si>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</si>
  <si>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</si>
  <si>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</si>
  <si>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</si>
  <si>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</si>
  <si>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</si>
  <si>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</si>
  <si>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</si>
  <si>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</si>
  <si>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</si>
  <si>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</si>
  <si>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</si>
  <si>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</si>
  <si>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</si>
  <si>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</si>
  <si>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</si>
  <si>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</si>
  <si>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</si>
  <si>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</si>
  <si>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</si>
  <si>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</si>
  <si>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</si>
  <si>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</si>
  <si>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</si>
  <si>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</si>
  <si>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</si>
  <si>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</si>
  <si>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</si>
  <si>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</si>
  <si>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</si>
  <si>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</si>
  <si>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</si>
  <si>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</si>
  <si>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</si>
  <si>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</si>
  <si>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</si>
  <si>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</si>
  <si>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</si>
  <si>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</si>
  <si>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</si>
  <si>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</si>
  <si>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</si>
  <si>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</si>
  <si>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</si>
  <si>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</si>
  <si>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</si>
  <si>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</si>
  <si>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</si>
  <si>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</si>
  <si>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</si>
  <si>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</si>
  <si>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</si>
  <si>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</si>
  <si>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</si>
  <si>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</si>
  <si>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</si>
  <si>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</si>
  <si>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</si>
  <si>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</si>
  <si>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</si>
  <si>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</si>
  <si>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</si>
  <si>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</si>
  <si>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</si>
  <si>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</si>
  <si>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</si>
  <si>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</si>
  <si>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</si>
  <si>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</si>
  <si>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</si>
  <si>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</si>
  <si>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</si>
  <si>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</si>
  <si>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</si>
  <si>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</si>
  <si>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</si>
  <si>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</si>
  <si>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</si>
  <si>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</si>
  <si>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</si>
  <si>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</si>
  <si>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</si>
  <si>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</si>
  <si>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</si>
  <si>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</si>
  <si>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</si>
  <si>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</si>
  <si>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</si>
  <si>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</si>
  <si>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</si>
  <si>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</si>
  <si>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</si>
  <si>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</si>
  <si>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</si>
  <si>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</si>
  <si>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</si>
  <si>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</si>
  <si>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</si>
  <si>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</si>
  <si>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</si>
  <si>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</si>
  <si>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</si>
  <si>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</si>
  <si>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</si>
  <si>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</si>
  <si>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</si>
  <si>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</si>
  <si>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</si>
  <si>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</si>
  <si>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</si>
  <si>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</si>
  <si>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</si>
  <si>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</si>
  <si>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</si>
  <si>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</si>
  <si>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</si>
  <si>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</si>
  <si>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</si>
  <si>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</si>
  <si>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</si>
  <si>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</si>
  <si>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</si>
  <si>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</si>
  <si>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</si>
  <si>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</si>
  <si>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</si>
  <si>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</si>
  <si>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</si>
  <si>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</si>
  <si>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</si>
  <si>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</si>
  <si>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</si>
  <si>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</si>
  <si>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</si>
  <si>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</si>
  <si>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</si>
  <si>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</si>
  <si>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</si>
  <si>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</si>
  <si>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</si>
  <si>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</si>
  <si>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</si>
  <si>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</si>
  <si>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</si>
  <si>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</si>
  <si>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</si>
  <si>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</si>
  <si>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</si>
  <si>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</si>
  <si>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</si>
  <si>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</si>
  <si>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</si>
  <si>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</si>
  <si>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</si>
  <si>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</si>
  <si>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</si>
  <si>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</si>
  <si>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</si>
  <si>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</si>
  <si>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</si>
  <si>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</si>
  <si>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</si>
  <si>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</si>
  <si>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</si>
  <si>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</si>
  <si>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</si>
  <si>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</si>
  <si>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</si>
  <si>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</si>
  <si>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</si>
  <si>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</si>
  <si>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</si>
  <si>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</si>
  <si>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</si>
  <si>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</si>
  <si>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</si>
  <si>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</si>
  <si>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</si>
  <si>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</si>
  <si>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</si>
  <si>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</si>
  <si>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</si>
  <si>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</si>
  <si>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</si>
  <si>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</si>
  <si>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</si>
  <si>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</si>
  <si>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</si>
  <si>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</si>
  <si>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</si>
  <si>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</si>
  <si>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</si>
  <si>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</si>
  <si>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</si>
  <si>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</si>
  <si>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</si>
  <si>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</si>
  <si>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</si>
  <si>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</si>
  <si>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</si>
  <si>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</si>
  <si>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</si>
  <si>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</si>
  <si>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</si>
  <si>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</si>
  <si>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</si>
  <si>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</si>
  <si>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</si>
  <si>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</si>
  <si>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</si>
  <si>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</si>
  <si>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</si>
  <si>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</si>
  <si>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</si>
  <si>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</si>
  <si>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</si>
  <si>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</si>
  <si>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</si>
  <si>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</si>
  <si>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</si>
  <si>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</si>
  <si>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</si>
  <si>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</si>
  <si>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</si>
  <si>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</si>
  <si>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</si>
  <si>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</si>
  <si>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</si>
  <si>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</si>
  <si>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</si>
  <si>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</si>
  <si>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</si>
  <si>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</si>
  <si>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</si>
  <si>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</si>
  <si>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</si>
  <si>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</si>
  <si>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</si>
  <si>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</si>
  <si>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</si>
  <si>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</si>
  <si>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</si>
  <si>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</si>
  <si>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</si>
  <si>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</si>
  <si>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</si>
  <si>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</si>
  <si>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</si>
  <si>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</si>
  <si>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</si>
  <si>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</si>
  <si>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</si>
  <si>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</si>
  <si>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</si>
  <si>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</si>
  <si>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</si>
  <si>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</si>
  <si>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</si>
  <si>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</si>
  <si>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</si>
  <si>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</si>
  <si>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</si>
  <si>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</si>
  <si>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</si>
  <si>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</si>
  <si>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</si>
  <si>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</si>
  <si>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</si>
  <si>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</si>
  <si>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</si>
  <si>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</si>
  <si>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</si>
  <si>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</si>
  <si>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</si>
  <si>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</si>
  <si>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</si>
  <si>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</si>
  <si>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</si>
  <si>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</si>
  <si>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</si>
  <si>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</si>
  <si>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</si>
  <si>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</si>
  <si>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</si>
  <si>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</si>
  <si>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</si>
  <si>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</si>
  <si>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</si>
  <si>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</si>
  <si>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</si>
  <si>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</si>
  <si>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</si>
  <si>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</si>
  <si>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</si>
  <si>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</si>
  <si>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</si>
  <si>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</si>
  <si>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</si>
  <si>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</si>
  <si>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</si>
  <si>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</si>
  <si>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</si>
  <si>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</si>
  <si>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</si>
  <si>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</si>
  <si>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</si>
  <si>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</si>
  <si>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</si>
  <si>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</si>
  <si>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</si>
  <si>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</si>
  <si>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</si>
  <si>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</si>
  <si>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</si>
  <si>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</si>
  <si>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</si>
  <si>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</si>
  <si>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</si>
  <si>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</si>
  <si>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</si>
  <si>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</si>
  <si>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</si>
  <si>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</si>
  <si>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</si>
  <si>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</si>
  <si>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</si>
  <si>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</si>
  <si>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</si>
  <si>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</si>
  <si>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</si>
  <si>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</si>
  <si>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</si>
  <si>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</si>
  <si>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</si>
  <si>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</si>
  <si>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</si>
  <si>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</si>
  <si>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</si>
  <si>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</si>
  <si>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</si>
  <si>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</si>
  <si>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</si>
  <si>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</si>
  <si>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</si>
  <si>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</si>
  <si>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</si>
  <si>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</si>
  <si>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</si>
  <si>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</si>
  <si>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</si>
  <si>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</si>
  <si>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</si>
  <si>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</si>
  <si>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</si>
  <si>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</si>
  <si>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</si>
  <si>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</si>
  <si>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</si>
  <si>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</si>
  <si>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</si>
  <si>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</si>
  <si>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</si>
  <si>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</si>
  <si>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</si>
  <si>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</si>
  <si>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</si>
  <si>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</si>
  <si>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</si>
  <si>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</si>
  <si>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</si>
  <si>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</si>
  <si>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</si>
  <si>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</si>
  <si>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</si>
  <si>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</si>
  <si>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</si>
  <si>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</si>
  <si>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</si>
  <si>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</si>
  <si>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</si>
  <si>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</si>
  <si>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</si>
  <si>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</si>
  <si>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</si>
  <si>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</si>
  <si>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</si>
  <si>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</si>
  <si>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</si>
  <si>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</si>
  <si>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</si>
  <si>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</si>
  <si>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</si>
  <si>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</si>
  <si>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</si>
  <si>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</si>
  <si>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</si>
  <si>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</si>
  <si>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</si>
  <si>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</si>
  <si>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</si>
  <si>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</si>
  <si>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</si>
  <si>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</si>
  <si>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</si>
  <si>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</si>
  <si>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</si>
  <si>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</si>
  <si>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</si>
  <si>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</si>
  <si>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</si>
  <si>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</si>
  <si>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</si>
  <si>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</si>
  <si>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</si>
  <si>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</si>
  <si>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</si>
  <si>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</si>
  <si>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</si>
  <si>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</si>
  <si>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</si>
  <si>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</si>
  <si>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</si>
  <si>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</si>
  <si>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</si>
  <si>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</si>
  <si>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</si>
  <si>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</si>
  <si>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</si>
  <si>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</si>
  <si>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</si>
  <si>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</si>
  <si>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</si>
  <si>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</si>
  <si>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</si>
  <si>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</si>
  <si>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</si>
  <si>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</si>
  <si>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</si>
  <si>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</si>
  <si>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</si>
  <si>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</si>
  <si>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</si>
  <si>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</si>
  <si>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</si>
  <si>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</si>
  <si>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</si>
  <si>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</si>
  <si>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</si>
  <si>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</si>
  <si>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</si>
  <si>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</si>
  <si>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</si>
  <si>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</si>
  <si>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</si>
  <si>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</si>
  <si>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</si>
  <si>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</si>
  <si>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</si>
  <si>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</si>
  <si>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</si>
  <si>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</si>
  <si>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</si>
  <si>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</si>
  <si>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</si>
  <si>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</si>
  <si>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</si>
  <si>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</si>
  <si>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</si>
  <si>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</si>
  <si>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</si>
  <si>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</si>
  <si>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</si>
  <si>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</si>
  <si>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</si>
  <si>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</si>
  <si>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</si>
  <si>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</si>
  <si>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</si>
  <si>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</si>
  <si>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</si>
  <si>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</si>
  <si>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</si>
  <si>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</si>
  <si>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</si>
  <si>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</si>
  <si>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</si>
  <si>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</si>
  <si>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</si>
  <si>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</si>
  <si>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</si>
  <si>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</si>
  <si>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</si>
  <si>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</si>
  <si>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</si>
  <si>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</si>
  <si>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</si>
  <si>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</si>
  <si>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</si>
  <si>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</si>
  <si>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</si>
  <si>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</si>
  <si>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</si>
  <si>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</si>
  <si>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</si>
  <si>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</si>
  <si>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</si>
  <si>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</si>
  <si>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</si>
  <si>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</si>
  <si>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</si>
  <si>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</si>
  <si>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</si>
  <si>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</si>
  <si>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</si>
  <si>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</si>
  <si>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</si>
  <si>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</si>
  <si>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</si>
  <si>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</si>
  <si>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</si>
  <si>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</si>
  <si>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</si>
  <si>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</si>
  <si>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</si>
  <si>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</si>
  <si>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</si>
  <si>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</si>
  <si>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</si>
  <si>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</si>
  <si>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</si>
  <si>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</si>
  <si>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</si>
  <si>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</si>
  <si>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</si>
  <si>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</si>
  <si>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</si>
  <si>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</si>
  <si>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</si>
  <si>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</si>
  <si>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</si>
  <si>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</si>
  <si>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</si>
  <si>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</si>
  <si>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</si>
  <si>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</si>
  <si>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</si>
  <si>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</si>
  <si>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</si>
  <si>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</si>
  <si>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</si>
  <si>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</si>
  <si>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</si>
  <si>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</si>
  <si>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</si>
  <si>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</si>
  <si>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</si>
  <si>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</si>
  <si>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</si>
  <si>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</si>
  <si>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</si>
  <si>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</si>
  <si>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</si>
  <si>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</si>
  <si>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</si>
  <si>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</si>
  <si>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</si>
  <si>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</si>
  <si>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</si>
  <si>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</si>
  <si>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</si>
  <si>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</si>
  <si>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</si>
  <si>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</si>
  <si>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</si>
  <si>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</si>
  <si>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</si>
  <si>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</si>
  <si>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</si>
  <si>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</si>
  <si>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</si>
  <si>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</si>
  <si>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</si>
  <si>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</si>
  <si>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</si>
  <si>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</si>
  <si>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</si>
  <si>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</si>
  <si>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</si>
  <si>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</si>
  <si>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</si>
  <si>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</si>
  <si>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</si>
  <si>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</si>
  <si>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</si>
  <si>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</si>
  <si>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</si>
  <si>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</si>
  <si>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</si>
  <si>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</si>
  <si>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</si>
  <si>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</si>
  <si>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</si>
  <si>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</si>
  <si>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</si>
  <si>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</si>
  <si>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</si>
  <si>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</si>
  <si>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</si>
  <si>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</si>
  <si>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</si>
  <si>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</si>
  <si>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</si>
  <si>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</si>
  <si>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</si>
  <si>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</si>
  <si>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</si>
  <si>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</si>
  <si>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</si>
  <si>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</si>
  <si>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</si>
  <si>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</si>
  <si>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</si>
  <si>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</si>
  <si>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</si>
  <si>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</si>
  <si>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</si>
  <si>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</si>
  <si>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</si>
  <si>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</si>
  <si>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</si>
  <si>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</si>
  <si>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</si>
  <si>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</si>
  <si>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</si>
  <si>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</si>
  <si>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</si>
  <si>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</si>
  <si>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</si>
  <si>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</si>
  <si>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</si>
  <si>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</si>
  <si>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</si>
  <si>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</si>
  <si>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</si>
  <si>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</si>
  <si>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</si>
  <si>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</si>
  <si>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</si>
  <si>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</si>
  <si>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</si>
  <si>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</si>
  <si>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</si>
  <si>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</si>
  <si>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</si>
  <si>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</si>
  <si>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</si>
  <si>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</si>
  <si>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</si>
  <si>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</si>
  <si>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</si>
  <si>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</si>
  <si>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</si>
  <si>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</si>
  <si>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</si>
  <si>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</si>
  <si>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</si>
  <si>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</si>
  <si>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</si>
  <si>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</si>
  <si>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</si>
  <si>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</si>
  <si>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</si>
  <si>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</si>
  <si>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</si>
  <si>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</si>
  <si>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</si>
  <si>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</si>
  <si>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</si>
  <si>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</si>
  <si>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</si>
  <si>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</si>
  <si>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</si>
  <si>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</si>
  <si>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</si>
  <si>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</si>
  <si>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</si>
  <si>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</si>
  <si>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</si>
  <si>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</si>
  <si>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</si>
  <si>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</si>
  <si>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</si>
  <si>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</si>
  <si>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</si>
  <si>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</si>
  <si>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</si>
  <si>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</si>
  <si>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</si>
  <si>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</si>
  <si>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</si>
  <si>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</si>
  <si>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</si>
  <si>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</si>
  <si>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</si>
  <si>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</si>
  <si>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</si>
  <si>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</si>
  <si>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</si>
  <si>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</si>
  <si>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</si>
  <si>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</si>
  <si>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</si>
  <si>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</si>
  <si>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</si>
  <si>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</si>
  <si>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</si>
  <si>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</si>
  <si>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</si>
  <si>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</si>
  <si>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</si>
  <si>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</si>
  <si>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</si>
  <si>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</si>
  <si>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</si>
  <si>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</si>
  <si>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</si>
  <si>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</si>
  <si>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</si>
  <si>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</si>
  <si>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</si>
  <si>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</si>
  <si>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</si>
  <si>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</si>
  <si>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</si>
  <si>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</si>
  <si>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</si>
  <si>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</si>
  <si>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</si>
  <si>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</si>
  <si>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</si>
  <si>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</si>
  <si>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</si>
  <si>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</si>
  <si>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</si>
  <si>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</si>
  <si>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</si>
  <si>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</si>
  <si>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</si>
  <si>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</si>
  <si>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</si>
  <si>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</si>
  <si>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</si>
  <si>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</si>
  <si>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</si>
  <si>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</si>
  <si>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</si>
  <si>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</si>
  <si>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</si>
  <si>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</si>
  <si>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</si>
  <si>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</si>
  <si>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</si>
  <si>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</si>
  <si>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</si>
  <si>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</si>
  <si>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</si>
  <si>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</si>
  <si>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</si>
  <si>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</si>
  <si>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</si>
  <si>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</si>
  <si>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</si>
  <si>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</si>
  <si>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</si>
  <si>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</si>
  <si>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</si>
  <si>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</si>
  <si>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</si>
  <si>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</si>
  <si>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</si>
  <si>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</si>
  <si>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</si>
  <si>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</si>
  <si>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</si>
  <si>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</si>
  <si>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</si>
  <si>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</si>
  <si>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</si>
  <si>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</si>
  <si>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</si>
  <si>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</si>
  <si>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</si>
  <si>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</si>
  <si>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</si>
  <si>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</si>
  <si>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</si>
  <si>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</si>
  <si>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</si>
  <si>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</si>
  <si>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</si>
  <si>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</si>
  <si>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</si>
  <si>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</si>
  <si>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</si>
  <si>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</si>
  <si>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</si>
  <si>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</si>
  <si>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</si>
  <si>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</si>
  <si>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</si>
  <si>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</si>
  <si>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</si>
  <si>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</si>
  <si>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</si>
  <si>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</si>
  <si>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</si>
  <si>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</si>
  <si>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</si>
  <si>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</si>
  <si>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</si>
  <si>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</si>
  <si>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</si>
  <si>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</si>
  <si>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</si>
  <si>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</si>
  <si>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</si>
  <si>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</si>
  <si>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</si>
  <si>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</si>
  <si>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</si>
  <si>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</si>
  <si>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</si>
  <si>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</si>
  <si>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</si>
  <si>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</si>
  <si>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</si>
  <si>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</si>
  <si>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</si>
  <si>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</si>
  <si>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</si>
  <si>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</si>
  <si>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</si>
  <si>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</si>
  <si>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</si>
  <si>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</si>
  <si>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</si>
  <si>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</si>
  <si>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</si>
  <si>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</si>
  <si>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</si>
  <si>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</si>
  <si>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</si>
  <si>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</si>
  <si>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</si>
  <si>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</si>
  <si>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</si>
  <si>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</si>
  <si>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</si>
  <si>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</si>
  <si>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</si>
  <si>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</si>
  <si>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</si>
  <si>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</si>
  <si>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</si>
  <si>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</si>
  <si>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</si>
  <si>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</si>
  <si>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</si>
  <si>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</si>
  <si>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</si>
  <si>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</si>
  <si>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</si>
  <si>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</si>
  <si>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</si>
  <si>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</si>
  <si>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</si>
  <si>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</si>
  <si>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</si>
  <si>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</si>
  <si>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</si>
  <si>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</si>
  <si>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</si>
  <si>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</si>
  <si>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</si>
  <si>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</si>
  <si>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</si>
  <si>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</si>
  <si>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</si>
  <si>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</si>
  <si>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</si>
  <si>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</si>
  <si>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</si>
  <si>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</si>
  <si>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</si>
  <si>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</si>
  <si>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</si>
  <si>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</si>
  <si>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</si>
  <si>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</si>
  <si>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</si>
  <si>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</si>
  <si>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</si>
  <si>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</si>
  <si>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</si>
  <si>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</si>
  <si>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</si>
  <si>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</si>
  <si>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</si>
  <si>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</si>
  <si>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</si>
  <si>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</si>
  <si>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</si>
  <si>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</si>
  <si>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</si>
  <si>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</si>
  <si>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</si>
  <si>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</si>
  <si>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</si>
  <si>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</si>
  <si>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</si>
  <si>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</si>
  <si>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</si>
  <si>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</si>
  <si>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</si>
  <si>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</si>
  <si>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</si>
  <si>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</si>
  <si>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</si>
  <si>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</si>
  <si>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</si>
  <si>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</si>
  <si>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</si>
  <si>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</si>
  <si>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</si>
  <si>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</si>
  <si>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</si>
  <si>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</si>
  <si>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</si>
  <si>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</si>
  <si>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</si>
  <si>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</si>
  <si>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</si>
  <si>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</si>
  <si>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</si>
  <si>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</si>
  <si>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</si>
  <si>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</si>
  <si>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</si>
  <si>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</si>
  <si>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</si>
  <si>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</si>
  <si>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</si>
  <si>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</si>
  <si>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</si>
  <si>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</si>
  <si>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</si>
  <si>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</si>
  <si>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</si>
  <si>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</si>
  <si>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</si>
  <si>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</si>
  <si>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</si>
  <si>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</si>
  <si>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</si>
  <si>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</si>
  <si>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</si>
  <si>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</si>
  <si>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</si>
  <si>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</si>
  <si>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</si>
  <si>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</si>
  <si>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</si>
  <si>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</si>
  <si>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</si>
  <si>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</si>
  <si>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</si>
  <si>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</si>
  <si>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</si>
  <si>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</si>
  <si>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</si>
  <si>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</si>
  <si>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</si>
  <si>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</si>
  <si>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</si>
  <si>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</si>
  <si>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</si>
  <si>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</si>
  <si>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</si>
  <si>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</si>
  <si>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</si>
  <si>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</si>
  <si>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</si>
  <si>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</si>
  <si>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</si>
  <si>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</si>
  <si>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</si>
  <si>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</si>
  <si>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</si>
  <si>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</si>
  <si>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</si>
  <si>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</si>
  <si>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</si>
  <si>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</si>
  <si>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</si>
  <si>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</si>
  <si>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</si>
  <si>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</si>
  <si>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</si>
  <si>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</si>
  <si>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</si>
  <si>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</si>
  <si>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</si>
  <si>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</si>
  <si>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</si>
  <si>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</si>
  <si>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</si>
  <si>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</si>
  <si>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</si>
  <si>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</si>
  <si>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</si>
  <si>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</si>
  <si>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</si>
  <si>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</si>
  <si>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</si>
  <si>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</si>
  <si>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</si>
  <si>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</si>
  <si>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</si>
  <si>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</si>
  <si>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</si>
  <si>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</si>
  <si>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</si>
  <si>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</si>
  <si>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</si>
  <si>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</si>
  <si>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</si>
  <si>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</si>
  <si>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</si>
  <si>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</si>
  <si>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</si>
  <si>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</si>
  <si>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</si>
  <si>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</si>
  <si>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</si>
  <si>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</si>
  <si>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</si>
  <si>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</si>
  <si>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</si>
  <si>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</si>
  <si>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</si>
  <si>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</si>
  <si>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</si>
  <si>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</si>
  <si>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</si>
  <si>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</si>
  <si>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</si>
  <si>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</si>
  <si>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</si>
  <si>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</si>
  <si>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</si>
  <si>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</si>
  <si>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</si>
  <si>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</si>
  <si>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</si>
  <si>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</si>
  <si>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</si>
  <si>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</si>
  <si>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</si>
  <si>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</si>
  <si>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</si>
  <si>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</si>
  <si>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</si>
  <si>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</si>
  <si>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</si>
  <si>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</si>
  <si>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</si>
  <si>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</si>
  <si>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</si>
  <si>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</si>
  <si>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</si>
  <si>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</si>
  <si>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</si>
  <si>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</si>
  <si>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</si>
  <si>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</si>
  <si>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</si>
  <si>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</si>
  <si>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</si>
  <si>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</si>
  <si>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</si>
  <si>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</si>
  <si>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</si>
  <si>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</si>
  <si>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</si>
  <si>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</si>
  <si>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</si>
  <si>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</si>
  <si>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</si>
  <si>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</si>
  <si>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</si>
  <si>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</si>
  <si>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</si>
  <si>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</si>
  <si>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</si>
  <si>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</si>
  <si>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</si>
  <si>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</si>
  <si>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</si>
  <si>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</si>
  <si>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</si>
  <si>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</si>
  <si>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</si>
  <si>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</si>
  <si>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</si>
  <si>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</si>
  <si>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</si>
  <si>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</si>
  <si>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</si>
  <si>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</si>
  <si>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</si>
  <si>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</si>
  <si>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</si>
  <si>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</si>
  <si>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</si>
  <si>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</si>
  <si>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</si>
  <si>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</si>
  <si>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</si>
  <si>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</si>
  <si>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</si>
  <si>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</si>
  <si>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</si>
  <si>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</si>
  <si>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</si>
  <si>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</si>
  <si>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</si>
  <si>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</si>
  <si>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</si>
  <si>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</si>
  <si>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</si>
  <si>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</si>
  <si>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</si>
  <si>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</si>
  <si>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</si>
  <si>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</si>
  <si>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</si>
  <si>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</si>
  <si>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</si>
  <si>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</si>
  <si>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</si>
  <si>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</si>
  <si>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</si>
  <si>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</si>
  <si>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</si>
  <si>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</si>
  <si>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</si>
  <si>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</si>
  <si>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</si>
  <si>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</si>
  <si>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</si>
  <si>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</si>
  <si>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</si>
  <si>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</si>
  <si>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</si>
  <si>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</si>
  <si>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</si>
  <si>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</si>
  <si>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</si>
  <si>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</si>
  <si>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</si>
  <si>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</si>
  <si>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</si>
  <si>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</si>
  <si>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</si>
  <si>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</si>
  <si>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</si>
  <si>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</si>
  <si>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</si>
  <si>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</si>
  <si>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</si>
  <si>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</si>
  <si>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</si>
  <si>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</si>
  <si>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</si>
  <si>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</si>
  <si>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</si>
  <si>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</si>
  <si>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</si>
  <si>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</si>
  <si>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</si>
  <si>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</si>
  <si>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</si>
  <si>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</si>
  <si>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</si>
  <si>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</si>
  <si>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</si>
  <si>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</si>
  <si>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</si>
  <si>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</si>
  <si>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</si>
  <si>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</si>
  <si>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</si>
  <si>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</si>
  <si>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</si>
  <si>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</si>
  <si>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</si>
  <si>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</si>
  <si>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</si>
  <si>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</si>
  <si>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</si>
  <si>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</si>
  <si>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</si>
  <si>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</si>
  <si>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</si>
  <si>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</si>
  <si>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</si>
  <si>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</si>
  <si>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</si>
  <si>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</si>
  <si>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</si>
  <si>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</si>
  <si>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</si>
  <si>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</si>
  <si>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</si>
  <si>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</si>
  <si>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</si>
  <si>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</si>
  <si>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</si>
  <si>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</si>
  <si>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</si>
  <si>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</si>
  <si>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</si>
  <si>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</si>
  <si>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</si>
  <si>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</si>
  <si>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</si>
  <si>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</si>
  <si>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</si>
  <si>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</si>
  <si>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</si>
  <si>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</si>
  <si>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</si>
  <si>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</si>
  <si>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</si>
  <si>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</si>
  <si>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</si>
  <si>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</si>
  <si>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</si>
  <si>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</si>
  <si>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</si>
  <si>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</si>
  <si>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</si>
  <si>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</si>
  <si>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</si>
  <si>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</si>
  <si>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</si>
  <si>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</si>
  <si>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</si>
  <si>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</si>
  <si>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</si>
  <si>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</si>
  <si>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</si>
  <si>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</si>
  <si>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</si>
  <si>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</si>
  <si>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</si>
  <si>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</si>
  <si>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</si>
  <si>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</si>
  <si>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</si>
  <si>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</si>
  <si>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</si>
  <si>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</si>
  <si>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</si>
  <si>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</si>
  <si>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</si>
  <si>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</si>
  <si>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</si>
  <si>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</si>
  <si>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</si>
  <si>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</si>
  <si>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</si>
  <si>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</si>
  <si>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</si>
  <si>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</si>
  <si>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</si>
  <si>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</si>
  <si>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</si>
  <si>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</si>
  <si>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</si>
  <si>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</si>
  <si>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</si>
  <si>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</si>
  <si>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</si>
  <si>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</si>
  <si>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</si>
  <si>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</si>
  <si>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</si>
  <si>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</si>
  <si>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</si>
  <si>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</si>
  <si>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</si>
  <si>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</si>
  <si>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</si>
  <si>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</si>
  <si>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</si>
  <si>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</si>
  <si>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</si>
  <si>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</si>
  <si>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</si>
  <si>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</si>
  <si>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</si>
  <si>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</si>
  <si>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</si>
  <si>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</si>
  <si>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</si>
  <si>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</si>
  <si>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</si>
  <si>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</si>
  <si>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</si>
  <si>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</si>
  <si>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</si>
  <si>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</si>
  <si>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</si>
  <si>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</si>
  <si>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</si>
  <si>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</si>
  <si>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</si>
  <si>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</si>
  <si>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</si>
  <si>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</si>
  <si>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</si>
  <si>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</si>
  <si>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</si>
  <si>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</si>
  <si>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</si>
  <si>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</si>
  <si>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</si>
  <si>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</si>
  <si>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</si>
  <si>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</si>
  <si>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</si>
  <si>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</si>
  <si>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</si>
  <si>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</si>
  <si>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</si>
  <si>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</si>
  <si>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</si>
  <si>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</si>
  <si>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</si>
  <si>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</si>
  <si>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</si>
  <si>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</si>
  <si>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</si>
  <si>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</si>
  <si>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</si>
  <si>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</si>
  <si>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</si>
  <si>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</si>
  <si>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</si>
  <si>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</si>
  <si>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</si>
  <si>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</si>
  <si>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</si>
  <si>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</si>
  <si>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</si>
  <si>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</si>
  <si>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</si>
  <si>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</si>
  <si>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</si>
  <si>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</si>
  <si>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</si>
  <si>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</si>
  <si>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</si>
  <si>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</si>
  <si>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</si>
  <si>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</si>
  <si>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</si>
  <si>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</si>
  <si>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</si>
  <si>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</si>
  <si>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</si>
  <si>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</si>
  <si>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</si>
  <si>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</si>
  <si>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</si>
  <si>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</si>
  <si>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</si>
  <si>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</si>
  <si>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</si>
  <si>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</si>
  <si>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</si>
  <si>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</si>
  <si>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</si>
  <si>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</si>
  <si>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</si>
  <si>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</si>
  <si>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</si>
  <si>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</si>
  <si>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</si>
  <si>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</si>
  <si>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</si>
  <si>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</si>
  <si>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</si>
  <si>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</si>
  <si>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</si>
  <si>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</si>
  <si>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</si>
  <si>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</si>
  <si>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</si>
  <si>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</si>
  <si>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</si>
  <si>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</si>
  <si>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</si>
  <si>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</si>
  <si>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</si>
  <si>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</si>
  <si>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</si>
  <si>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</si>
  <si>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</si>
  <si>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</si>
  <si>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</si>
  <si>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</si>
  <si>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</si>
  <si>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</si>
  <si>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</si>
  <si>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</si>
  <si>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</si>
  <si>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</si>
  <si>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</si>
  <si>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</si>
  <si>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</si>
  <si>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</si>
  <si>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</si>
  <si>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</si>
  <si>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</si>
  <si>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</si>
  <si>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</si>
  <si>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</si>
  <si>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</si>
  <si>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</si>
  <si>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</si>
  <si>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</si>
  <si>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</si>
  <si>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</si>
  <si>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</si>
  <si>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</si>
  <si>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</si>
  <si>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</si>
  <si>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</si>
  <si>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</si>
  <si>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</si>
  <si>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</si>
  <si>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</si>
  <si>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</si>
  <si>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</si>
  <si>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</si>
  <si>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</si>
  <si>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</si>
  <si>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</si>
  <si>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</si>
  <si>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</si>
  <si>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</si>
  <si>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</si>
  <si>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</si>
  <si>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</si>
  <si>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</si>
  <si>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</si>
  <si>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</si>
  <si>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</si>
  <si>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</si>
  <si>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</si>
  <si>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</si>
  <si>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</si>
  <si>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</si>
  <si>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</si>
  <si>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</si>
  <si>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</si>
  <si>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</si>
  <si>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</si>
  <si>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</si>
  <si>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</si>
  <si>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</si>
  <si>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</si>
  <si>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</si>
  <si>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</si>
  <si>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</si>
  <si>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</si>
  <si>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</si>
  <si>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</si>
  <si>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</si>
  <si>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</si>
  <si>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</si>
  <si>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</si>
  <si>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</si>
  <si>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</si>
  <si>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</si>
  <si>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</si>
  <si>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</si>
  <si>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</si>
  <si>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</si>
  <si>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</si>
  <si>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</si>
  <si>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</si>
  <si>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</si>
  <si>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</si>
  <si>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</si>
  <si>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</si>
  <si>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</si>
  <si>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</si>
  <si>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</si>
  <si>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</si>
  <si>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</si>
  <si>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</si>
  <si>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</si>
  <si>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</si>
  <si>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</si>
  <si>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</si>
  <si>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</si>
  <si>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</si>
  <si>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</si>
  <si>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</si>
  <si>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</si>
  <si>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</si>
  <si>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</si>
  <si>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</si>
  <si>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</si>
  <si>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</si>
  <si>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</si>
  <si>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</si>
  <si>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</si>
  <si>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</si>
  <si>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</si>
  <si>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</si>
  <si>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</si>
  <si>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</si>
  <si>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</si>
  <si>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</si>
  <si>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</si>
  <si>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</si>
  <si>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</si>
  <si>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</si>
  <si>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</si>
  <si>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</si>
  <si>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</si>
  <si>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</si>
  <si>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</si>
  <si>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</si>
  <si>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</si>
  <si>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</si>
  <si>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</si>
  <si>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</si>
  <si>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</si>
  <si>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</si>
  <si>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</si>
  <si>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</si>
  <si>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</si>
  <si>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</si>
  <si>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</si>
  <si>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</si>
  <si>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</si>
  <si>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</si>
  <si>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</si>
  <si>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</si>
  <si>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</si>
  <si>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</si>
  <si>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</si>
  <si>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</si>
  <si>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</si>
  <si>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</si>
  <si>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</si>
  <si>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</si>
  <si>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</si>
  <si>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</si>
  <si>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</si>
  <si>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</si>
  <si>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</si>
  <si>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</si>
  <si>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</si>
  <si>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</si>
  <si>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</si>
  <si>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</si>
  <si>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</si>
  <si>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</si>
  <si>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</si>
  <si>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</si>
  <si>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</si>
  <si>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</si>
  <si>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</si>
  <si>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</si>
  <si>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</si>
  <si>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</si>
  <si>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</si>
  <si>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</si>
  <si>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</si>
  <si>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</si>
  <si>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</si>
  <si>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</si>
  <si>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</si>
  <si>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</si>
  <si>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</si>
  <si>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</si>
  <si>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</si>
  <si>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</si>
  <si>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</si>
  <si>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</si>
  <si>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</si>
  <si>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</si>
  <si>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</si>
  <si>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</si>
  <si>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</si>
  <si>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</si>
  <si>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</si>
  <si>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</si>
  <si>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</si>
  <si>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</si>
  <si>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</si>
  <si>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</si>
  <si>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</si>
  <si>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</si>
  <si>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</si>
  <si>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</si>
  <si>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</si>
  <si>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</si>
  <si>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</si>
  <si>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</si>
  <si>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</si>
  <si>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</si>
  <si>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</si>
  <si>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</si>
  <si>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</si>
  <si>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</si>
  <si>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</si>
  <si>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</si>
  <si>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</si>
  <si>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</si>
  <si>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</si>
  <si>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</si>
  <si>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</si>
  <si>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</si>
  <si>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</si>
  <si>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</si>
  <si>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</si>
  <si>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</si>
  <si>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</si>
  <si>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</si>
  <si>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</si>
  <si>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</si>
  <si>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</si>
  <si>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</si>
  <si>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</si>
  <si>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</si>
  <si>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</si>
  <si>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</si>
  <si>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</si>
  <si>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</si>
  <si>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</si>
  <si>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</si>
  <si>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</si>
  <si>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</si>
  <si>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</si>
  <si>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</si>
  <si>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</si>
  <si>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</si>
  <si>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</si>
  <si>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</si>
  <si>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</si>
  <si>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</si>
  <si>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</si>
  <si>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</si>
  <si>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</si>
  <si>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</si>
  <si>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</si>
  <si>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</si>
  <si>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</si>
  <si>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</si>
  <si>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</si>
  <si>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</si>
  <si>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</si>
  <si>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</si>
  <si>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</si>
  <si>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</si>
  <si>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</si>
  <si>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</si>
  <si>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</si>
  <si>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</si>
  <si>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</si>
  <si>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</si>
  <si>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</si>
  <si>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</si>
  <si>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</si>
  <si>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</si>
  <si>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</si>
  <si>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</si>
  <si>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</si>
  <si>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</si>
  <si>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</si>
  <si>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</si>
  <si>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</si>
  <si>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</si>
  <si>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</si>
  <si>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</si>
  <si>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</si>
  <si>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</si>
  <si>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</si>
  <si>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</si>
  <si>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</si>
  <si>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</si>
  <si>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</si>
  <si>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</si>
  <si>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</si>
  <si>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</si>
  <si>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</si>
  <si>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</si>
  <si>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</si>
  <si>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</si>
  <si>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</si>
  <si>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</si>
  <si>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</si>
  <si>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</si>
  <si>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</si>
  <si>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</si>
  <si>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</si>
  <si>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</si>
  <si>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</si>
  <si>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</si>
  <si>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</si>
  <si>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</si>
  <si>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</si>
  <si>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</si>
  <si>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</si>
  <si>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</si>
  <si>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</si>
  <si>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</si>
  <si>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</si>
  <si>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</si>
  <si>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</si>
  <si>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</si>
  <si>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</si>
  <si>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</si>
  <si>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</si>
  <si>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</si>
  <si>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</si>
  <si>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</si>
  <si>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</si>
  <si>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</si>
  <si>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</si>
  <si>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</si>
  <si>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</si>
  <si>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</si>
  <si>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</si>
  <si>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</si>
  <si>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</si>
  <si>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</si>
  <si>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</si>
  <si>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</si>
  <si>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</si>
  <si>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</si>
  <si>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</si>
  <si>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</si>
  <si>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</si>
  <si>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</si>
  <si>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</si>
  <si>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</si>
  <si>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</si>
  <si>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</si>
  <si>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</si>
  <si>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</si>
  <si>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</si>
  <si>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</si>
  <si>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</si>
  <si>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</si>
  <si>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</si>
  <si>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</si>
  <si>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</si>
  <si>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</si>
  <si>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</si>
  <si>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</si>
  <si>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</si>
  <si>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</si>
  <si>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</si>
  <si>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</si>
  <si>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</si>
  <si>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</si>
  <si>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</si>
  <si>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</si>
  <si>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</si>
  <si>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</si>
  <si>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</si>
  <si>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</si>
  <si>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</si>
  <si>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</si>
  <si>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</si>
  <si>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</si>
  <si>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</si>
  <si>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</si>
  <si>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</si>
  <si>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</si>
  <si>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</si>
  <si>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</si>
  <si>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</si>
  <si>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</si>
  <si>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</si>
  <si>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</si>
  <si>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</si>
  <si>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</si>
  <si>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</si>
  <si>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</si>
  <si>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</si>
  <si>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</si>
  <si>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</si>
  <si>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</si>
  <si>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</si>
  <si>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</si>
  <si>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</si>
  <si>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</si>
  <si>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</si>
  <si>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</si>
  <si>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</si>
  <si>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</si>
  <si>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</si>
  <si>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</si>
  <si>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</si>
  <si>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</si>
  <si>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</si>
  <si>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</si>
  <si>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</si>
  <si>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</si>
  <si>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</si>
  <si>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</si>
  <si>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</si>
  <si>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</si>
  <si>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</si>
  <si>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</si>
  <si>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</si>
  <si>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</si>
  <si>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</si>
  <si>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</si>
  <si>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</si>
  <si>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</si>
  <si>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</si>
  <si>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</si>
  <si>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</si>
  <si>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</si>
  <si>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</si>
  <si>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</si>
  <si>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</si>
  <si>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</si>
  <si>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</si>
  <si>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</si>
  <si>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</si>
  <si>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</si>
  <si>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</si>
  <si>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</si>
  <si>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</si>
  <si>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</si>
  <si>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</si>
  <si>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</si>
  <si>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</si>
  <si>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</si>
  <si>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</si>
  <si>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</si>
  <si>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</si>
  <si>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</si>
  <si>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</si>
  <si>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</si>
  <si>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</si>
  <si>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</si>
  <si>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</si>
  <si>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</si>
  <si>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</si>
  <si>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</si>
  <si>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</si>
  <si>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</si>
  <si>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</si>
  <si>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</si>
  <si>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</si>
  <si>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</si>
  <si>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</si>
  <si>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</si>
  <si>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</si>
  <si>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</si>
  <si>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</si>
  <si>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</si>
  <si>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</si>
  <si>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</si>
  <si>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</si>
  <si>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</si>
  <si>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</si>
  <si>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</si>
  <si>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</si>
  <si>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</si>
  <si>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</si>
  <si>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</si>
  <si>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</si>
  <si>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</si>
  <si>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</si>
  <si>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</si>
  <si>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</si>
  <si>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</si>
  <si>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</si>
  <si>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</si>
  <si>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</si>
  <si>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</si>
  <si>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</si>
  <si>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</si>
  <si>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</si>
  <si>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</si>
  <si>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</si>
  <si>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</si>
  <si>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</si>
  <si>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</si>
  <si>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</si>
  <si>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</si>
  <si>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</si>
  <si>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</si>
  <si>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</si>
  <si>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</si>
  <si>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</si>
  <si>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</si>
  <si>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</si>
  <si>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</si>
  <si>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</si>
  <si>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</si>
  <si>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</si>
  <si>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</si>
  <si>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</si>
  <si>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</si>
  <si>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</si>
  <si>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</si>
  <si>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</si>
  <si>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</si>
  <si>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</si>
  <si>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</si>
  <si>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</si>
  <si>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</si>
  <si>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</si>
  <si>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</si>
  <si>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</si>
  <si>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</si>
  <si>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</si>
  <si>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</si>
  <si>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</si>
  <si>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</si>
  <si>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</si>
  <si>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</si>
  <si>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</si>
  <si>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</si>
  <si>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</si>
  <si>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</si>
  <si>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</si>
  <si>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</si>
  <si>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</si>
  <si>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</si>
  <si>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</si>
  <si>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</si>
  <si>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</si>
  <si>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</si>
  <si>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</si>
  <si>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</si>
  <si>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</si>
  <si>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</si>
  <si>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</si>
  <si>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</si>
  <si>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</si>
  <si>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</si>
  <si>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</si>
  <si>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</si>
  <si>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</si>
  <si>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</si>
  <si>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</si>
  <si>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</si>
  <si>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</si>
  <si>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</si>
  <si>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</si>
  <si>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</si>
  <si>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</si>
  <si>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</si>
  <si>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</si>
  <si>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</si>
  <si>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</si>
  <si>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</si>
  <si>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</si>
  <si>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</si>
  <si>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</si>
  <si>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</si>
  <si>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</si>
  <si>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</si>
  <si>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</si>
  <si>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</si>
  <si>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</si>
  <si>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</si>
  <si>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</si>
  <si>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</si>
  <si>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</si>
  <si>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</si>
  <si>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</si>
  <si>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</si>
  <si>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</si>
  <si>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</si>
  <si>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</si>
  <si>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</si>
  <si>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</si>
  <si>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</si>
  <si>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</si>
  <si>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</si>
  <si>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</si>
  <si>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</si>
  <si>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</si>
  <si>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</si>
  <si>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</si>
  <si>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</si>
  <si>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</si>
  <si>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</si>
  <si>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</si>
  <si>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</si>
  <si>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</si>
  <si>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</si>
  <si>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</si>
  <si>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</si>
  <si>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</si>
  <si>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</si>
  <si>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</si>
  <si>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</si>
  <si>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</si>
  <si>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</si>
  <si>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</si>
  <si>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</si>
  <si>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</si>
  <si>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</si>
  <si>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</si>
  <si>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</si>
  <si>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</si>
  <si>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</si>
  <si>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</si>
  <si>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</si>
  <si>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</si>
  <si>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</si>
  <si>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</si>
  <si>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</si>
  <si>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</si>
  <si>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</si>
  <si>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</si>
  <si>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</si>
  <si>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</si>
  <si>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</si>
  <si>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</si>
  <si>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</si>
  <si>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</si>
  <si>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</si>
  <si>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</si>
  <si>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</si>
  <si>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</si>
  <si>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</si>
  <si>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</si>
  <si>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</si>
  <si>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</si>
  <si>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</si>
  <si>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</si>
  <si>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</si>
  <si>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</si>
  <si>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</si>
  <si>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</si>
  <si>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</si>
  <si>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</si>
  <si>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</si>
  <si>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</si>
  <si>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</si>
  <si>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</si>
  <si>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</si>
  <si>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</si>
  <si>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</si>
  <si>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</si>
  <si>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</si>
  <si>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</si>
  <si>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</si>
  <si>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</si>
  <si>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</si>
  <si>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</si>
  <si>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</si>
  <si>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</si>
  <si>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</si>
  <si>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</si>
  <si>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</si>
  <si>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</si>
  <si>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</si>
  <si>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</si>
  <si>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</si>
  <si>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</si>
  <si>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</si>
  <si>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</si>
  <si>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</si>
  <si>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</si>
  <si>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</si>
  <si>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</si>
  <si>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</si>
  <si>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</si>
  <si>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</si>
  <si>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</si>
  <si>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</si>
  <si>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</si>
  <si>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</si>
  <si>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</si>
  <si>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</si>
  <si>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</si>
  <si>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</si>
  <si>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</si>
  <si>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</si>
  <si>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</si>
  <si>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</si>
  <si>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</si>
  <si>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</si>
  <si>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</si>
  <si>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</si>
  <si>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</si>
  <si>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</si>
  <si>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</si>
  <si>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</si>
  <si>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</si>
  <si>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</si>
  <si>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</si>
  <si>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</si>
  <si>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</si>
  <si>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</si>
  <si>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</si>
  <si>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</si>
  <si>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</si>
  <si>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</si>
  <si>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</si>
  <si>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</si>
  <si>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</si>
  <si>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</si>
  <si>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</si>
  <si>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</si>
  <si>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</si>
  <si>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</si>
  <si>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</si>
  <si>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</si>
  <si>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</si>
  <si>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</si>
  <si>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</si>
  <si>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</si>
  <si>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</si>
  <si>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</si>
  <si>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</si>
  <si>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</si>
  <si>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</si>
  <si>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</si>
  <si>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</si>
  <si>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</si>
  <si>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</si>
  <si>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</si>
  <si>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</si>
  <si>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</si>
  <si>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</si>
  <si>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</si>
  <si>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</si>
  <si>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</si>
  <si>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</si>
  <si>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</si>
  <si>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</si>
  <si>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</si>
  <si>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</si>
  <si>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</si>
  <si>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</si>
  <si>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</si>
  <si>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</si>
  <si>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</si>
  <si>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</si>
  <si>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</si>
  <si>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</si>
  <si>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</si>
  <si>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</si>
  <si>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</si>
  <si>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</si>
  <si>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</si>
  <si>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</si>
  <si>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</si>
  <si>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</si>
  <si>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</si>
  <si>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</si>
  <si>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</si>
  <si>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</si>
  <si>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</si>
  <si>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</si>
  <si>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</si>
  <si>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</si>
  <si>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</si>
  <si>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</si>
  <si>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</si>
  <si>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</si>
  <si>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</si>
  <si>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</si>
  <si>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</si>
  <si>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</si>
  <si>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</si>
  <si>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</si>
  <si>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</si>
  <si>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</si>
  <si>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</si>
  <si>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</si>
  <si>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</si>
  <si>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</si>
  <si>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</si>
  <si>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</si>
  <si>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</si>
  <si>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</si>
  <si>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</si>
  <si>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</si>
  <si>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</si>
  <si>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</si>
  <si>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</si>
  <si>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</si>
  <si>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</si>
  <si>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</si>
  <si>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</si>
  <si>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</si>
  <si>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</si>
  <si>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</si>
  <si>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</si>
  <si>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</si>
  <si>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</si>
  <si>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</si>
  <si>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</si>
  <si>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</si>
  <si>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</si>
  <si>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</si>
  <si>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</si>
  <si>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</si>
  <si>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</si>
  <si>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</si>
  <si>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</si>
  <si>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</si>
  <si>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</si>
  <si>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</si>
  <si>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</si>
  <si>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</si>
  <si>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</si>
  <si>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</si>
  <si>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</si>
  <si>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</si>
  <si>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</si>
  <si>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</si>
  <si>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</si>
  <si>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</si>
  <si>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</si>
  <si>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</si>
  <si>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</si>
  <si>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</si>
  <si>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</si>
  <si>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</si>
  <si>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</si>
  <si>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</si>
  <si>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</si>
  <si>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</si>
  <si>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</si>
  <si>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</si>
  <si>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</si>
  <si>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</si>
  <si>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</si>
  <si>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</si>
  <si>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</si>
  <si>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</si>
  <si>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</si>
  <si>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</si>
  <si>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</si>
  <si>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</si>
  <si>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</si>
  <si>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</si>
  <si>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</si>
  <si>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</si>
  <si>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</si>
  <si>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</si>
  <si>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</si>
  <si>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</si>
  <si>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</si>
  <si>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</si>
  <si>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</si>
  <si>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</si>
  <si>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</si>
  <si>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</si>
  <si>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</si>
  <si>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</si>
  <si>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</si>
  <si>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</si>
  <si>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</si>
  <si>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</si>
  <si>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</si>
  <si>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</si>
  <si>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</si>
  <si>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</si>
  <si>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</si>
  <si>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</si>
  <si>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</si>
  <si>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</si>
  <si>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</si>
  <si>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</si>
  <si>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</si>
  <si>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</si>
  <si>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</si>
  <si>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</si>
  <si>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</si>
  <si>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</si>
  <si>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</si>
  <si>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</si>
  <si>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</si>
  <si>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</si>
  <si>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</si>
  <si>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</si>
  <si>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</si>
  <si>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</si>
  <si>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</si>
  <si>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</si>
  <si>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</si>
  <si>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</si>
  <si>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</si>
  <si>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</si>
  <si>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</si>
  <si>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</si>
  <si>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</si>
  <si>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</si>
  <si>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</si>
  <si>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</si>
  <si>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</si>
  <si>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</si>
  <si>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</si>
  <si>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</si>
  <si>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</si>
  <si>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</si>
  <si>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</si>
  <si>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</si>
  <si>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</si>
  <si>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</si>
  <si>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</si>
  <si>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</si>
  <si>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</si>
  <si>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</si>
  <si>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</si>
  <si>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</si>
  <si>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</si>
  <si>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</si>
  <si>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</si>
  <si>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</si>
  <si>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</si>
  <si>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</si>
  <si>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</si>
  <si>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</si>
  <si>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</si>
  <si>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</si>
  <si>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</si>
  <si>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</si>
  <si>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</si>
  <si>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</si>
  <si>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</si>
  <si>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</si>
  <si>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</si>
  <si>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</si>
  <si>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</si>
  <si>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</si>
  <si>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</si>
  <si>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</si>
  <si>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</si>
  <si>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</si>
  <si>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</si>
  <si>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</si>
  <si>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</si>
  <si>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</si>
  <si>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</si>
  <si>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</si>
  <si>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</si>
  <si>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</si>
  <si>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</si>
  <si>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</si>
  <si>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</si>
  <si>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</si>
  <si>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</si>
  <si>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</si>
  <si>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</si>
  <si>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</si>
  <si>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</si>
  <si>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</si>
  <si>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</si>
  <si>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</si>
  <si>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</si>
  <si>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</si>
  <si>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</si>
  <si>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</si>
  <si>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</si>
  <si>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</si>
  <si>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</si>
  <si>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</si>
  <si>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</si>
  <si>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</si>
  <si>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</si>
  <si>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</si>
  <si>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</si>
  <si>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</si>
  <si>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</si>
  <si>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</si>
  <si>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</si>
  <si>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</si>
  <si>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</si>
  <si>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</si>
  <si>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</si>
  <si>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</si>
  <si>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</si>
  <si>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</si>
  <si>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</si>
  <si>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</si>
  <si>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</si>
  <si>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</si>
  <si>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</si>
  <si>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</si>
  <si>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</si>
  <si>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</si>
  <si>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</si>
  <si>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</si>
  <si>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</si>
  <si>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</si>
  <si>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</si>
  <si>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</si>
  <si>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</si>
  <si>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</si>
  <si>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</si>
  <si>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</si>
  <si>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</si>
  <si>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</si>
  <si>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</si>
  <si>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</si>
  <si>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</si>
  <si>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</si>
  <si>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</si>
  <si>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</si>
  <si>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</si>
  <si>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</si>
  <si>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</si>
  <si>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</si>
  <si>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</si>
  <si>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</si>
  <si>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</si>
  <si>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</si>
  <si>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</si>
  <si>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</si>
  <si>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</si>
  <si>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</si>
  <si>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</si>
  <si>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</si>
  <si>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</si>
  <si>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</si>
  <si>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</si>
  <si>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</si>
  <si>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</si>
  <si>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</si>
  <si>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</si>
  <si>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</si>
  <si>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</si>
  <si>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</si>
  <si>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</si>
  <si>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</si>
  <si>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</si>
  <si>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</si>
  <si>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</si>
  <si>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</si>
  <si>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</si>
  <si>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</si>
  <si>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</si>
  <si>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</si>
  <si>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</si>
  <si>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</si>
  <si>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</si>
  <si>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</si>
  <si>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</si>
  <si>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</si>
  <si>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</si>
  <si>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</si>
  <si>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</si>
  <si>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</si>
  <si>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</si>
  <si>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</si>
  <si>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</si>
  <si>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</si>
  <si>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</si>
  <si>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</si>
  <si>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</si>
  <si>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</si>
  <si>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</si>
  <si>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</si>
  <si>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</si>
  <si>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</si>
  <si>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</si>
  <si>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</si>
  <si>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</si>
  <si>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</si>
  <si>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</si>
  <si>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</si>
  <si>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</si>
  <si>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</si>
  <si>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</si>
  <si>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</si>
  <si>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</si>
  <si>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</si>
  <si>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</si>
  <si>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</si>
  <si>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</si>
  <si>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</si>
  <si>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</si>
  <si>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</si>
  <si>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</si>
  <si>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</si>
  <si>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</si>
  <si>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</si>
  <si>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</si>
  <si>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</si>
  <si>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</si>
  <si>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</si>
  <si>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</si>
  <si>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</si>
  <si>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</si>
  <si>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</si>
  <si>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</si>
  <si>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</si>
  <si>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</si>
  <si>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</si>
  <si>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</si>
  <si>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</si>
  <si>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</si>
  <si>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</si>
  <si>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</si>
  <si>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</si>
  <si>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</si>
  <si>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</si>
  <si>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</si>
  <si>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</si>
  <si>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</si>
  <si>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</si>
  <si>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</si>
  <si>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</si>
  <si>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</si>
  <si>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</si>
  <si>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</si>
  <si>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</si>
  <si>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</si>
  <si>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</si>
  <si>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</si>
  <si>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</si>
  <si>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</si>
  <si>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</si>
  <si>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</si>
  <si>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</si>
  <si>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</si>
  <si>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</si>
  <si>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</si>
  <si>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</si>
  <si>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</si>
  <si>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</si>
  <si>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</si>
  <si>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</si>
  <si>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</si>
  <si>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</si>
  <si>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</si>
  <si>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</si>
  <si>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</si>
  <si>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</si>
  <si>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</si>
  <si>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</si>
  <si>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</si>
  <si>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</si>
  <si>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</si>
  <si>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</si>
  <si>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</si>
  <si>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</si>
  <si>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</si>
  <si>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</si>
  <si>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</si>
  <si>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</si>
  <si>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</si>
  <si>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</si>
  <si>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</si>
  <si>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</si>
  <si>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</si>
  <si>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</si>
  <si>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</si>
  <si>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</si>
  <si>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</si>
  <si>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</si>
  <si>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</si>
  <si>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</si>
  <si>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</si>
  <si>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</si>
  <si>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</si>
  <si>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</si>
  <si>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</si>
  <si>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</si>
  <si>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</si>
  <si>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</si>
  <si>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</si>
  <si>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</si>
  <si>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</si>
  <si>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</si>
  <si>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</si>
  <si>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</si>
  <si>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</si>
  <si>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</si>
  <si>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</si>
  <si>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</si>
  <si>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</si>
  <si>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</si>
  <si>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</si>
  <si>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</si>
  <si>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</si>
  <si>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</si>
  <si>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</si>
  <si>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</si>
  <si>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</si>
  <si>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</si>
  <si>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</si>
  <si>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</si>
  <si>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</si>
  <si>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</si>
  <si>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</si>
  <si>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</si>
  <si>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</si>
  <si>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</si>
  <si>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</si>
  <si>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</si>
  <si>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</si>
  <si>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</si>
  <si>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</si>
  <si>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</si>
  <si>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</si>
  <si>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</si>
  <si>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</si>
  <si>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</si>
  <si>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</si>
  <si>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</si>
  <si>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</si>
  <si>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</si>
  <si>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</si>
  <si>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</si>
  <si>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</si>
  <si>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</si>
  <si>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</si>
  <si>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</si>
  <si>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</si>
  <si>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</si>
  <si>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</si>
  <si>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</si>
  <si>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</si>
  <si>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</si>
  <si>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</si>
  <si>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</si>
  <si>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</si>
  <si>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</si>
  <si>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</si>
  <si>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</si>
  <si>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</si>
  <si>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</si>
  <si>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</si>
  <si>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</si>
  <si>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</si>
  <si>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</si>
  <si>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</si>
  <si>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</si>
  <si>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</si>
  <si>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</si>
  <si>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</si>
  <si>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</si>
  <si>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</si>
  <si>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</si>
  <si>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</si>
  <si>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</si>
  <si>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</si>
  <si>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</si>
  <si>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</si>
  <si>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</si>
  <si>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</si>
  <si>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</si>
  <si>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</si>
  <si>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</si>
  <si>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</si>
  <si>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</si>
  <si>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</si>
  <si>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</si>
  <si>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</si>
  <si>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</si>
  <si>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</si>
  <si>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</si>
  <si>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</si>
  <si>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</si>
  <si>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</si>
  <si>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</si>
  <si>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</si>
  <si>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</si>
  <si>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</si>
  <si>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</si>
  <si>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</si>
  <si>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</si>
  <si>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</si>
  <si>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</si>
  <si>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</si>
  <si>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</si>
  <si>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</si>
  <si>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</si>
  <si>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</si>
  <si>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</si>
  <si>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</si>
  <si>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</si>
  <si>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</si>
  <si>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</si>
  <si>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</si>
  <si>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</si>
  <si>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</si>
  <si>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</si>
  <si>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</si>
  <si>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</si>
  <si>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</si>
  <si>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</si>
  <si>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</si>
  <si>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</si>
  <si>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</si>
  <si>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</si>
  <si>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</si>
  <si>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</si>
  <si>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</si>
  <si>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</si>
  <si>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</si>
  <si>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</si>
  <si>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</si>
  <si>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</si>
  <si>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</si>
  <si>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</si>
  <si>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</si>
  <si>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</si>
  <si>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</si>
  <si>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</si>
  <si>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</si>
  <si>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</si>
  <si>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</si>
  <si>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</si>
  <si>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</si>
  <si>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</si>
  <si>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</si>
  <si>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</si>
  <si>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</si>
  <si>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</si>
  <si>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</si>
  <si>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</si>
  <si>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</si>
  <si>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</si>
  <si>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</si>
  <si>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</si>
  <si>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</si>
  <si>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</si>
  <si>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</si>
  <si>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</si>
  <si>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</si>
  <si>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</si>
  <si>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</si>
  <si>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</si>
  <si>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</si>
  <si>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</si>
  <si>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</si>
  <si>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</si>
  <si>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</si>
  <si>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</si>
  <si>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</si>
  <si>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</si>
  <si>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</si>
  <si>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</si>
  <si>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</si>
  <si>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</si>
  <si>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</si>
  <si>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</si>
  <si>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</si>
  <si>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</si>
  <si>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</si>
  <si>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</si>
  <si>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</si>
  <si>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</si>
  <si>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</si>
  <si>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</si>
  <si>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</si>
  <si>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</si>
  <si>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</si>
  <si>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</si>
  <si>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</si>
  <si>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</si>
  <si>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</si>
  <si>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</si>
  <si>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</si>
  <si>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</si>
  <si>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</si>
  <si>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</si>
  <si>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</si>
  <si>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</si>
  <si>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</si>
  <si>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</si>
  <si>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</si>
  <si>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</si>
  <si>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</si>
  <si>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</si>
  <si>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</si>
  <si>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</si>
  <si>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</si>
  <si>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</si>
  <si>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</si>
  <si>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</si>
  <si>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</si>
  <si>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</si>
  <si>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</si>
  <si>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</si>
  <si>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</si>
  <si>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</si>
  <si>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</si>
  <si>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</si>
  <si>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</si>
  <si>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</si>
  <si>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</si>
  <si>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</si>
  <si>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</si>
  <si>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</si>
  <si>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</si>
  <si>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</si>
  <si>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</si>
  <si>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</si>
  <si>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</si>
  <si>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</si>
  <si>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</si>
  <si>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</si>
  <si>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</si>
  <si>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</si>
  <si>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</si>
  <si>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</si>
  <si>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</si>
  <si>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</si>
  <si>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</si>
  <si>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</si>
  <si>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</si>
  <si>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</si>
  <si>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</si>
  <si>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</si>
  <si>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</si>
  <si>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</si>
  <si>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</si>
  <si>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</si>
  <si>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</si>
  <si>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</si>
  <si>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</si>
  <si>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</si>
  <si>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</si>
  <si>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</si>
  <si>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</si>
  <si>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</si>
  <si>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</si>
  <si>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</si>
  <si>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</si>
  <si>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</si>
  <si>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</si>
  <si>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</si>
  <si>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</si>
  <si>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</si>
  <si>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</si>
  <si>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</si>
  <si>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</si>
  <si>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</si>
  <si>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</si>
  <si>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</si>
  <si>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</si>
  <si>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</si>
  <si>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</si>
  <si>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</si>
  <si>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</si>
  <si>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</si>
  <si>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</si>
  <si>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</si>
  <si>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</si>
  <si>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</si>
  <si>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</si>
  <si>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</si>
  <si>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</si>
  <si>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</si>
  <si>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</si>
  <si>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</si>
  <si>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</si>
  <si>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</si>
  <si>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</si>
  <si>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</si>
  <si>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</si>
  <si>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</si>
  <si>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</si>
  <si>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</si>
  <si>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</si>
  <si>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</si>
  <si>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</si>
  <si>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</si>
  <si>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</si>
  <si>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</si>
  <si>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</si>
  <si>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</si>
  <si>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</si>
  <si>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</si>
  <si>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</si>
  <si>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</si>
  <si>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</si>
  <si>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</si>
  <si>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</si>
  <si>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</si>
  <si>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</si>
  <si>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</si>
  <si>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</si>
  <si>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</si>
  <si>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</si>
  <si>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</si>
  <si>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</si>
  <si>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</si>
  <si>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</si>
  <si>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</si>
  <si>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</si>
  <si>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</si>
  <si>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</si>
  <si>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</si>
  <si>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</si>
  <si>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</si>
  <si>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</si>
  <si>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</si>
  <si>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</si>
  <si>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</si>
  <si>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</si>
  <si>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</si>
  <si>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</si>
  <si>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</si>
  <si>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</si>
  <si>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</si>
  <si>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</si>
  <si>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</si>
  <si>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</si>
  <si>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</si>
  <si>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</si>
  <si>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</si>
  <si>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</si>
  <si>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</si>
  <si>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</si>
  <si>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</si>
  <si>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</si>
  <si>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</si>
  <si>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</si>
  <si>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</si>
  <si>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</si>
  <si>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</si>
  <si>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</si>
  <si>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</si>
  <si>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</si>
  <si>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</si>
  <si>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</si>
  <si>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</si>
  <si>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</si>
  <si>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</si>
  <si>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</si>
  <si>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</si>
  <si>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</si>
  <si>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</si>
  <si>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</si>
  <si>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</si>
  <si>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</si>
  <si>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</si>
  <si>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</si>
  <si>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</si>
  <si>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</si>
  <si>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</si>
  <si>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</si>
  <si>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</si>
  <si>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</si>
  <si>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</si>
  <si>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</si>
  <si>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</si>
  <si>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</si>
  <si>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</si>
  <si>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</si>
  <si>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</si>
  <si>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</si>
  <si>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</si>
  <si>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</si>
  <si>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</si>
  <si>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</si>
  <si>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</si>
  <si>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</si>
  <si>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</si>
  <si>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</si>
  <si>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</si>
  <si>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</si>
  <si>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</si>
  <si>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</si>
  <si>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</si>
  <si>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</si>
  <si>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</si>
  <si>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</si>
  <si>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</si>
  <si>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</si>
  <si>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</si>
  <si>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</si>
  <si>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</si>
  <si>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</si>
  <si>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</si>
  <si>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</si>
  <si>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</si>
  <si>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</si>
  <si>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</si>
  <si>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</si>
  <si>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</si>
  <si>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</si>
  <si>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</si>
  <si>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</si>
  <si>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</si>
  <si>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</si>
  <si>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</si>
  <si>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</si>
  <si>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</si>
  <si>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</si>
  <si>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</si>
  <si>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</si>
  <si>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</si>
  <si>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</si>
  <si>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</si>
  <si>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</si>
  <si>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</si>
  <si>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</si>
  <si>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</si>
  <si>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</si>
  <si>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</si>
  <si>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</si>
  <si>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</si>
  <si>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</si>
  <si>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</si>
  <si>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</si>
  <si>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</si>
  <si>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</si>
  <si>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</si>
  <si>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</si>
  <si>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</si>
  <si>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</si>
  <si>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</si>
  <si>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</si>
  <si>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</si>
  <si>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</si>
  <si>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</si>
  <si>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</si>
  <si>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</si>
  <si>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</si>
  <si>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</si>
  <si>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</si>
  <si>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</si>
  <si>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</si>
  <si>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</si>
  <si>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</si>
  <si>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</si>
  <si>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</si>
  <si>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</si>
  <si>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</si>
  <si>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</si>
  <si>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</si>
  <si>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</si>
  <si>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</si>
  <si>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</si>
  <si>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</si>
  <si>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</si>
  <si>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</si>
  <si>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</si>
  <si>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</si>
  <si>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</si>
  <si>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</si>
  <si>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</si>
  <si>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</si>
  <si>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</si>
  <si>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</si>
  <si>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</si>
  <si>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</si>
  <si>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</si>
  <si>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</si>
  <si>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</si>
  <si>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</si>
  <si>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</si>
  <si>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</si>
  <si>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</si>
  <si>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</si>
  <si>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</si>
  <si>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</si>
  <si>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</si>
  <si>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</si>
  <si>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</si>
  <si>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</si>
  <si>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</si>
  <si>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</si>
  <si>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</si>
  <si>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</si>
  <si>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</si>
  <si>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</si>
  <si>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</si>
  <si>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</si>
  <si>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</si>
  <si>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</si>
  <si>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</si>
  <si>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</si>
  <si>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</si>
  <si>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</si>
  <si>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</si>
  <si>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</si>
  <si>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</si>
  <si>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</si>
  <si>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</si>
  <si>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</si>
  <si>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</si>
  <si>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</si>
  <si>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</si>
  <si>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</si>
  <si>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</si>
  <si>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</si>
  <si>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</si>
  <si>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</si>
  <si>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</si>
  <si>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</si>
  <si>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</si>
  <si>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</si>
  <si>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</si>
  <si>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</si>
  <si>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</si>
  <si>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</si>
  <si>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</si>
  <si>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</si>
  <si>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</si>
  <si>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</si>
  <si>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</si>
  <si>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</si>
  <si>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</si>
  <si>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</si>
  <si>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</si>
  <si>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</si>
  <si>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</si>
  <si>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</si>
  <si>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</si>
  <si>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</si>
  <si>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</si>
  <si>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</si>
  <si>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</si>
  <si>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</si>
  <si>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</si>
  <si>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</si>
  <si>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</si>
  <si>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</si>
  <si>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</si>
  <si>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</si>
  <si>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</si>
  <si>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</si>
  <si>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</si>
  <si>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</si>
  <si>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</si>
  <si>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</si>
  <si>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</si>
  <si>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</si>
  <si>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</si>
  <si>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</si>
  <si>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</si>
  <si>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</si>
  <si>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</si>
  <si>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</si>
  <si>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</si>
  <si>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</si>
  <si>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</si>
  <si>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</si>
  <si>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</si>
  <si>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</si>
  <si>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</si>
  <si>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</si>
  <si>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</si>
  <si>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</si>
  <si>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</si>
  <si>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</si>
  <si>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</si>
  <si>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</si>
  <si>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</si>
  <si>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</si>
  <si>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</si>
  <si>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</si>
  <si>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</si>
  <si>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</si>
  <si>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</si>
  <si>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</si>
  <si>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</si>
  <si>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</si>
  <si>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</si>
  <si>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</si>
  <si>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</si>
  <si>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</si>
  <si>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</si>
  <si>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</si>
  <si>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</si>
  <si>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</si>
  <si>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</si>
  <si>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</si>
  <si>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</si>
  <si>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</si>
  <si>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</si>
  <si>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</si>
  <si>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</si>
  <si>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</si>
  <si>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</si>
  <si>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</si>
  <si>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</si>
  <si>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</si>
  <si>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</si>
  <si>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</si>
  <si>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</si>
  <si>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</si>
  <si>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</si>
  <si>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</si>
  <si>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</si>
  <si>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</si>
  <si>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</si>
  <si>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</si>
  <si>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</si>
  <si>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</si>
  <si>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</si>
  <si>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</si>
  <si>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</si>
  <si>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</si>
  <si>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</si>
  <si>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</si>
  <si>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</si>
  <si>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</si>
  <si>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</si>
  <si>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</si>
  <si>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</si>
  <si>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</si>
  <si>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</si>
  <si>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</si>
  <si>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</si>
  <si>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</si>
  <si>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</si>
  <si>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</si>
  <si>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</si>
  <si>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</si>
  <si>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</si>
  <si>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</si>
  <si>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</si>
  <si>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</si>
  <si>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</si>
  <si>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</si>
  <si>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</si>
  <si>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</si>
  <si>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</si>
  <si>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</si>
  <si>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</si>
  <si>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</si>
  <si>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</si>
  <si>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</si>
  <si>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</si>
  <si>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</si>
  <si>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</si>
  <si>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</si>
  <si>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</si>
  <si>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</si>
  <si>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</si>
  <si>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</si>
  <si>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</si>
  <si>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</si>
  <si>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</si>
  <si>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</si>
  <si>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</si>
  <si>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</si>
  <si>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</si>
  <si>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</si>
  <si>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</si>
  <si>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</si>
  <si>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</si>
  <si>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</si>
  <si>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</si>
  <si>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</si>
  <si>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</si>
  <si>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</si>
  <si>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</si>
  <si>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</si>
  <si>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</si>
  <si>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</si>
  <si>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</si>
  <si>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</si>
  <si>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</si>
  <si>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</si>
  <si>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</si>
  <si>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</si>
  <si>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</si>
  <si>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</si>
  <si>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</si>
  <si>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</si>
  <si>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</si>
  <si>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</si>
  <si>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</si>
  <si>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</si>
  <si>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</si>
  <si>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</si>
  <si>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</si>
  <si>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</si>
  <si>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</si>
  <si>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</si>
  <si>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</si>
  <si>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</si>
  <si>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</si>
  <si>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</si>
  <si>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</si>
  <si>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</si>
  <si>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</si>
  <si>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</si>
  <si>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</si>
  <si>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</si>
  <si>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</si>
  <si>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</si>
  <si>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</si>
  <si>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</si>
  <si>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</si>
  <si>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</si>
  <si>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</si>
  <si>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</si>
  <si>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</si>
  <si>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</si>
  <si>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</si>
  <si>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</si>
  <si>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</si>
  <si>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</si>
  <si>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</si>
  <si>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</si>
  <si>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</si>
  <si>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</si>
  <si>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</si>
  <si>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</si>
  <si>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</si>
  <si>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</si>
  <si>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</si>
  <si>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</si>
  <si>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</si>
  <si>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</si>
  <si>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</si>
  <si>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</si>
  <si>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</si>
  <si>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</si>
  <si>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</si>
  <si>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</si>
  <si>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</si>
  <si>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</si>
  <si>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</si>
  <si>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</si>
  <si>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</si>
  <si>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</si>
  <si>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</si>
  <si>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</si>
  <si>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</si>
  <si>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</si>
  <si>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</si>
  <si>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</si>
  <si>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</si>
  <si>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</si>
  <si>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</si>
  <si>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</si>
  <si>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</si>
  <si>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</si>
  <si>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</si>
  <si>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</si>
  <si>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</si>
  <si>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</si>
  <si>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</si>
  <si>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</si>
  <si>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</si>
  <si>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</si>
  <si>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</si>
  <si>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</si>
  <si>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</si>
  <si>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</si>
  <si>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</si>
  <si>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</si>
  <si>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</si>
  <si>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</si>
  <si>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</si>
  <si>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</si>
  <si>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</si>
  <si>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</si>
  <si>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</si>
  <si>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</si>
  <si>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</si>
  <si>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</si>
  <si>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</si>
  <si>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</si>
  <si>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</si>
  <si>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</si>
  <si>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</si>
  <si>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</si>
  <si>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</si>
  <si>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</si>
  <si>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</si>
  <si>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</si>
  <si>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</si>
  <si>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</si>
  <si>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</si>
  <si>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</si>
  <si>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</si>
  <si>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</si>
  <si>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</si>
  <si>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</si>
  <si>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</si>
  <si>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</si>
  <si>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</si>
  <si>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</si>
  <si>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</si>
  <si>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</si>
  <si>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</si>
  <si>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</si>
  <si>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</si>
  <si>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</si>
  <si>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</si>
  <si>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</si>
  <si>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</si>
  <si>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</si>
  <si>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</si>
  <si>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</si>
  <si>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</si>
  <si>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</si>
  <si>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</si>
  <si>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</si>
  <si>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</si>
  <si>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</si>
  <si>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</si>
  <si>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</si>
  <si>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</si>
  <si>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</si>
  <si>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</si>
  <si>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</si>
  <si>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</si>
  <si>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</si>
  <si>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</si>
  <si>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</si>
  <si>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</si>
  <si>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</si>
  <si>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</si>
  <si>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</si>
  <si>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</si>
  <si>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</si>
  <si>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</si>
  <si>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</si>
  <si>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</si>
  <si>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</si>
  <si>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</si>
  <si>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</si>
  <si>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</si>
  <si>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</si>
  <si>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</si>
  <si>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</si>
  <si>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</si>
  <si>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</si>
  <si>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</si>
  <si>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</si>
  <si>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</si>
  <si>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</si>
  <si>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</si>
  <si>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</si>
  <si>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</si>
  <si>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</si>
  <si>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</si>
  <si>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</si>
  <si>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</si>
  <si>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</si>
  <si>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</si>
  <si>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</si>
  <si>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</si>
  <si>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</si>
  <si>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</si>
  <si>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</si>
  <si>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</si>
  <si>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</si>
  <si>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</si>
  <si>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</si>
  <si>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</si>
  <si>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</si>
  <si>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</si>
  <si>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</si>
  <si>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</si>
  <si>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</si>
  <si>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</si>
  <si>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</si>
  <si>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</si>
  <si>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</si>
  <si>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</si>
  <si>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</si>
  <si>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</si>
  <si>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</si>
  <si>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</si>
  <si>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</si>
  <si>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</si>
  <si>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</si>
  <si>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</si>
  <si>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</si>
  <si>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</si>
  <si>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</si>
  <si>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</si>
  <si>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</si>
  <si>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</si>
  <si>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</si>
  <si>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</si>
  <si>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</si>
  <si>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</si>
  <si>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</si>
  <si>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</si>
  <si>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</si>
  <si>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</si>
  <si>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</si>
  <si>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</si>
  <si>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</si>
  <si>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</si>
  <si>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</si>
  <si>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</si>
  <si>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</si>
  <si>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</si>
  <si>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</si>
  <si>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</si>
  <si>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</si>
  <si>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</si>
  <si>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</si>
  <si>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</si>
  <si>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</si>
  <si>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</si>
  <si>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</si>
  <si>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</si>
  <si>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</si>
  <si>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</si>
  <si>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</si>
  <si>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</si>
  <si>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</si>
  <si>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</si>
  <si>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</si>
  <si>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</si>
  <si>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</si>
  <si>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</si>
  <si>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</si>
  <si>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</si>
  <si>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</si>
  <si>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</si>
  <si>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</si>
  <si>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</si>
  <si>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</si>
  <si>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</si>
  <si>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</si>
  <si>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</si>
  <si>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</si>
  <si>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</si>
  <si>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</si>
  <si>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</si>
  <si>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</si>
  <si>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</si>
  <si>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</si>
  <si>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</si>
  <si>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</si>
  <si>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</si>
  <si>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</si>
  <si>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</si>
  <si>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</si>
  <si>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</si>
  <si>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</si>
  <si>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</si>
  <si>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</si>
  <si>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</si>
  <si>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</si>
  <si>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</si>
  <si>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</si>
  <si>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</si>
  <si>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</si>
  <si>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</si>
  <si>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</si>
  <si>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</si>
  <si>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</si>
  <si>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</si>
  <si>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</si>
  <si>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</si>
  <si>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</si>
  <si>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</si>
  <si>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</si>
  <si>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</si>
  <si>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</si>
  <si>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</si>
  <si>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</si>
  <si>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</si>
  <si>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</si>
  <si>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</si>
  <si>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</si>
  <si>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</si>
  <si>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</si>
  <si>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</si>
  <si>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</si>
  <si>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</si>
  <si>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</si>
  <si>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</si>
  <si>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</si>
  <si>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</si>
  <si>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</si>
  <si>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</si>
  <si>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</si>
  <si>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</si>
  <si>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</si>
  <si>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</si>
  <si>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</si>
  <si>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</si>
  <si>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</si>
  <si>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</si>
  <si>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</si>
  <si>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</si>
  <si>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</si>
  <si>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</si>
  <si>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</si>
  <si>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</si>
  <si>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</si>
  <si>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</si>
  <si>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</si>
  <si>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</si>
  <si>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</si>
  <si>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</si>
  <si>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</si>
  <si>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</si>
  <si>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</si>
  <si>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</si>
  <si>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</si>
  <si>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</si>
  <si>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</si>
  <si>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</si>
  <si>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</si>
  <si>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</si>
  <si>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</si>
  <si>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</si>
  <si>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</si>
  <si>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</si>
  <si>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</si>
  <si>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</si>
  <si>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</si>
  <si>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</si>
  <si>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</si>
  <si>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</si>
  <si>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</si>
  <si>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</si>
  <si>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</si>
  <si>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</si>
  <si>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</si>
  <si>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</si>
  <si>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</si>
  <si>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</si>
  <si>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</si>
  <si>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</si>
  <si>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</si>
  <si>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</si>
  <si>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</si>
  <si>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</si>
  <si>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</si>
  <si>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</si>
  <si>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</si>
  <si>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</si>
  <si>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</si>
  <si>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</si>
  <si>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</si>
  <si>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</si>
  <si>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</si>
  <si>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</si>
  <si>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</si>
  <si>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</si>
  <si>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</si>
  <si>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</si>
  <si>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</si>
  <si>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</si>
  <si>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</si>
  <si>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</si>
  <si>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</si>
  <si>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</si>
  <si>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</si>
  <si>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</si>
  <si>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</si>
  <si>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</si>
  <si>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</si>
  <si>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</si>
  <si>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</si>
  <si>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</si>
  <si>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</si>
  <si>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</si>
  <si>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</si>
  <si>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</si>
  <si>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</si>
  <si>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</si>
  <si>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</si>
  <si>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</si>
  <si>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</si>
  <si>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</si>
  <si>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</si>
  <si>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</si>
  <si>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</si>
  <si>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</si>
  <si>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</si>
  <si>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</si>
  <si>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</si>
  <si>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</si>
  <si>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</si>
  <si>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</si>
  <si>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</si>
  <si>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</si>
  <si>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</si>
  <si>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</si>
  <si>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</si>
  <si>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</si>
  <si>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</si>
  <si>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</si>
  <si>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</si>
  <si>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</si>
  <si>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</si>
  <si>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</si>
  <si>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</si>
  <si>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</si>
  <si>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</si>
  <si>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</si>
  <si>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</si>
  <si>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</si>
  <si>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</si>
  <si>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</si>
  <si>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</si>
  <si>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</si>
  <si>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</si>
  <si>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</si>
  <si>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</si>
  <si>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</si>
  <si>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</si>
  <si>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</si>
  <si>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</si>
  <si>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</si>
  <si>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</si>
  <si>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</si>
  <si>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</si>
  <si>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</si>
  <si>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</si>
  <si>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</si>
  <si>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</si>
  <si>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</si>
  <si>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</si>
  <si>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</si>
  <si>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</si>
  <si>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</si>
  <si>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</si>
  <si>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</si>
  <si>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</si>
  <si>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</si>
  <si>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</si>
  <si>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</si>
  <si>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</si>
  <si>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</si>
  <si>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</si>
  <si>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</si>
  <si>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</si>
  <si>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</si>
  <si>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</si>
  <si>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</si>
  <si>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</si>
  <si>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</si>
  <si>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</si>
  <si>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</si>
  <si>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</si>
  <si>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</si>
  <si>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</si>
  <si>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</si>
  <si>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</si>
  <si>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</si>
  <si>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</si>
  <si>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</si>
  <si>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</si>
  <si>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</si>
  <si>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</si>
  <si>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</si>
  <si>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</si>
  <si>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</si>
  <si>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</si>
  <si>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</si>
  <si>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</si>
  <si>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</si>
  <si>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</si>
  <si>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</si>
  <si>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</si>
  <si>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</si>
  <si>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</si>
  <si>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</si>
  <si>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</si>
  <si>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</si>
  <si>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</si>
  <si>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</si>
  <si>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</si>
  <si>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</si>
  <si>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</si>
  <si>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</si>
  <si>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</si>
  <si>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</si>
  <si>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</si>
  <si>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</si>
  <si>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</si>
  <si>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</si>
  <si>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</si>
  <si>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</si>
  <si>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</si>
  <si>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</si>
  <si>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</si>
  <si>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</si>
  <si>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</si>
  <si>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</si>
  <si>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</si>
  <si>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</si>
  <si>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</si>
  <si>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</si>
  <si>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</si>
  <si>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</si>
  <si>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</si>
  <si>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</si>
  <si>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</si>
  <si>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</si>
  <si>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</si>
  <si>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</si>
  <si>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</si>
  <si>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</si>
  <si>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</si>
  <si>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</si>
  <si>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</si>
  <si>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</si>
  <si>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</si>
  <si>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</si>
  <si>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</si>
  <si>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</si>
  <si>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</si>
  <si>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</si>
  <si>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</si>
  <si>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</si>
  <si>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</si>
  <si>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</si>
  <si>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</si>
  <si>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</si>
  <si>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</si>
  <si>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</si>
  <si>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</si>
  <si>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</si>
  <si>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</si>
  <si>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</si>
  <si>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</si>
  <si>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</si>
  <si>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</si>
  <si>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</si>
  <si>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</si>
  <si>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</si>
  <si>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</si>
  <si>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</si>
  <si>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</si>
  <si>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</si>
  <si>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</si>
  <si>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</si>
  <si>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</si>
  <si>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</si>
  <si>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</si>
  <si>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</si>
  <si>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</si>
  <si>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</si>
  <si>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</si>
  <si>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</si>
  <si>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</si>
  <si>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</si>
  <si>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</si>
  <si>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</si>
  <si>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</si>
  <si>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</si>
  <si>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</si>
  <si>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</si>
  <si>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</si>
  <si>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</si>
  <si>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</si>
  <si>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</si>
  <si>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</si>
  <si>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</si>
  <si>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</si>
  <si>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</si>
  <si>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</si>
  <si>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</si>
  <si>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</si>
  <si>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</si>
  <si>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</si>
  <si>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</si>
  <si>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</si>
  <si>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</si>
  <si>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</si>
  <si>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</si>
  <si>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</si>
  <si>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</si>
  <si>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</si>
  <si>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</si>
  <si>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</si>
  <si>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</si>
  <si>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</si>
  <si>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</si>
  <si>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</si>
  <si>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</si>
  <si>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</si>
  <si>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</si>
  <si>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</si>
  <si>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</si>
  <si>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</si>
  <si>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</si>
  <si>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</si>
  <si>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</si>
  <si>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</si>
  <si>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</si>
  <si>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</si>
  <si>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</si>
  <si>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</si>
  <si>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</si>
  <si>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</si>
  <si>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</si>
  <si>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</si>
  <si>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</si>
  <si>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</si>
  <si>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</si>
  <si>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</si>
  <si>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</si>
  <si>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</si>
  <si>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</si>
  <si>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</si>
  <si>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</si>
  <si>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</si>
  <si>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</si>
  <si>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</si>
  <si>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</si>
  <si>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</si>
  <si>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</si>
  <si>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</si>
  <si>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</si>
  <si>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</si>
  <si>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</si>
  <si>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</si>
  <si>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</si>
  <si>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</si>
  <si>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</si>
  <si>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</si>
  <si>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</si>
  <si>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</si>
  <si>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</si>
  <si>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</si>
  <si>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</si>
  <si>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</si>
  <si>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</si>
  <si>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</si>
  <si>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</si>
  <si>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</si>
  <si>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</si>
  <si>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</si>
  <si>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</si>
  <si>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</si>
  <si>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</si>
  <si>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</si>
  <si>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</si>
  <si>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</si>
  <si>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</si>
  <si>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</si>
  <si>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</si>
  <si>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</si>
  <si>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</si>
  <si>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</si>
  <si>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</si>
  <si>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</si>
  <si>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</si>
  <si>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</si>
  <si>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</si>
  <si>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</si>
  <si>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</si>
  <si>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</si>
  <si>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</si>
  <si>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</si>
  <si>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</si>
  <si>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</si>
  <si>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</si>
  <si>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</si>
  <si>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</si>
  <si>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</si>
  <si>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</si>
  <si>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</si>
  <si>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</si>
  <si>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</si>
  <si>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</si>
  <si>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</si>
  <si>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</si>
  <si>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</si>
  <si>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</si>
  <si>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</si>
  <si>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</si>
  <si>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</si>
  <si>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</si>
  <si>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</si>
  <si>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</si>
  <si>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</si>
  <si>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</si>
  <si>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</si>
  <si>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</si>
  <si>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</si>
  <si>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</si>
  <si>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</si>
  <si>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</si>
  <si>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</si>
  <si>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</si>
  <si>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</si>
  <si>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</si>
  <si>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</si>
  <si>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</si>
  <si>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</si>
  <si>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</si>
  <si>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</si>
  <si>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</si>
  <si>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</si>
  <si>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</si>
  <si>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</si>
  <si>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</si>
  <si>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</si>
  <si>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</si>
  <si>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</si>
  <si>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</si>
  <si>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</si>
  <si>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</si>
  <si>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</si>
  <si>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</si>
  <si>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</si>
  <si>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</si>
  <si>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</si>
  <si>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</si>
  <si>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</si>
  <si>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</si>
  <si>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</si>
  <si>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</si>
  <si>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</si>
  <si>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</si>
  <si>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</si>
  <si>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</si>
  <si>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</si>
  <si>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</si>
  <si>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</si>
  <si>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</si>
  <si>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</si>
  <si>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</si>
  <si>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</si>
  <si>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</si>
  <si>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</si>
  <si>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</si>
  <si>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</si>
  <si>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</si>
  <si>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</si>
  <si>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</si>
  <si>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</si>
  <si>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</si>
  <si>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</si>
  <si>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</si>
  <si>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</si>
  <si>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</si>
  <si>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</si>
  <si>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</si>
  <si>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</si>
  <si>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</si>
  <si>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</si>
  <si>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</si>
  <si>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</si>
  <si>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</si>
  <si>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</si>
  <si>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</si>
  <si>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</si>
  <si>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</si>
  <si>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</si>
  <si>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</si>
  <si>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</si>
  <si>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</si>
  <si>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</si>
  <si>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</si>
  <si>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</si>
  <si>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</si>
  <si>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</si>
  <si>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</si>
  <si>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</si>
  <si>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</si>
  <si>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</si>
  <si>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</si>
  <si>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</si>
  <si>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</si>
  <si>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</si>
  <si>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</si>
  <si>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</si>
  <si>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</si>
  <si>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</si>
  <si>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</si>
  <si>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</si>
  <si>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</si>
  <si>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</si>
  <si>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</si>
  <si>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</si>
  <si>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</si>
  <si>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</si>
  <si>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</si>
  <si>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</si>
  <si>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</si>
  <si>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</si>
  <si>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</si>
  <si>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</si>
  <si>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</si>
  <si>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</si>
  <si>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</si>
  <si>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</si>
  <si>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</si>
  <si>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</si>
  <si>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</si>
  <si>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</si>
  <si>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</si>
  <si>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</si>
  <si>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</si>
  <si>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</si>
  <si>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</si>
  <si>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</si>
  <si>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</si>
  <si>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</si>
  <si>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</si>
  <si>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</si>
  <si>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</si>
  <si>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</si>
  <si>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</si>
  <si>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</si>
  <si>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</si>
  <si>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</si>
  <si>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</si>
  <si>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</si>
  <si>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</si>
  <si>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</si>
  <si>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</si>
  <si>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</si>
  <si>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</si>
  <si>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</si>
  <si>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</si>
  <si>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</si>
  <si>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</si>
  <si>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</si>
  <si>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</si>
  <si>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</si>
  <si>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</si>
  <si>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</si>
  <si>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</si>
  <si>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</si>
  <si>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</si>
  <si>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</si>
  <si>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</si>
  <si>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</si>
  <si>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</si>
  <si>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</si>
  <si>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</si>
  <si>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</si>
  <si>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</si>
  <si>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</si>
  <si>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</si>
  <si>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</si>
  <si>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</si>
  <si>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</si>
  <si>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</si>
  <si>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</si>
  <si>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</si>
  <si>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</si>
  <si>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</si>
  <si>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</si>
  <si>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</si>
  <si>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</si>
  <si>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</si>
  <si>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</si>
  <si>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</si>
  <si>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</si>
  <si>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</si>
  <si>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</si>
  <si>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</si>
  <si>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</si>
  <si>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</si>
  <si>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</si>
  <si>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</si>
  <si>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</si>
  <si>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</si>
  <si>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</si>
  <si>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</si>
  <si>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</si>
  <si>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</si>
  <si>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</si>
  <si>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</si>
  <si>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</si>
  <si>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</si>
  <si>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</si>
  <si>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</si>
  <si>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</si>
  <si>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</si>
  <si>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</si>
  <si>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</si>
  <si>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</si>
  <si>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</si>
  <si>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</si>
  <si>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</si>
  <si>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</si>
  <si>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</si>
  <si>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</si>
  <si>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</si>
  <si>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</si>
  <si>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</si>
  <si>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</si>
  <si>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</si>
  <si>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</si>
  <si>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</si>
  <si>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</si>
  <si>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</si>
  <si>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</si>
  <si>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</si>
  <si>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</si>
  <si>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</si>
  <si>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</si>
  <si>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</si>
  <si>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</si>
  <si>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</si>
  <si>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</si>
  <si>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</si>
  <si>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</si>
  <si>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</si>
  <si>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</si>
  <si>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</si>
  <si>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</si>
  <si>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</si>
  <si>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</si>
  <si>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</si>
  <si>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</si>
  <si>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</si>
  <si>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</si>
  <si>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</si>
  <si>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</si>
  <si>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</si>
  <si>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</si>
  <si>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</si>
  <si>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</si>
  <si>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</si>
  <si>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</si>
  <si>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</si>
  <si>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</si>
  <si>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</si>
  <si>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</si>
  <si>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</si>
  <si>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</si>
  <si>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</si>
  <si>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</si>
  <si>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</si>
  <si>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</si>
  <si>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</si>
  <si>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</si>
  <si>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</si>
  <si>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</si>
  <si>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</si>
  <si>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</si>
  <si>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</si>
  <si>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</si>
  <si>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</si>
  <si>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</si>
  <si>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</si>
  <si>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</si>
  <si>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</si>
  <si>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</si>
  <si>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</si>
  <si>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</si>
  <si>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</si>
  <si>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</si>
  <si>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</si>
  <si>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</si>
  <si>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</si>
  <si>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</si>
  <si>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</si>
  <si>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</si>
  <si>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</si>
  <si>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</si>
  <si>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</si>
  <si>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</si>
  <si>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</si>
  <si>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</si>
  <si>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</si>
  <si>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</si>
  <si>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</si>
  <si>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</si>
  <si>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</si>
  <si>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</si>
  <si>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</si>
  <si>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</si>
  <si>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</si>
  <si>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</si>
  <si>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</si>
  <si>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</si>
  <si>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</si>
  <si>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</si>
  <si>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</si>
  <si>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</si>
  <si>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</si>
  <si>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</si>
  <si>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</si>
  <si>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</si>
  <si>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</si>
  <si>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</si>
  <si>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</si>
  <si>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</si>
  <si>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</si>
  <si>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</si>
  <si>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</si>
  <si>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</si>
  <si>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</si>
  <si>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</si>
  <si>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</si>
  <si>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</si>
  <si>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</si>
  <si>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</si>
  <si>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</si>
  <si>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</si>
  <si>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</si>
  <si>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</si>
  <si>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</si>
  <si>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</si>
  <si>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</si>
  <si>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</si>
  <si>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</si>
  <si>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</si>
  <si>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</si>
  <si>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</si>
  <si>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</si>
  <si>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</si>
  <si>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</si>
  <si>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</si>
  <si>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</si>
  <si>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</si>
  <si>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</si>
  <si>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</si>
  <si>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</si>
  <si>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</si>
  <si>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</si>
  <si>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</si>
  <si>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</si>
  <si>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</si>
  <si>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</si>
  <si>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</si>
  <si>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</si>
  <si>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</si>
  <si>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</si>
  <si>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</si>
  <si>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</si>
  <si>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</si>
  <si>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</si>
  <si>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</si>
  <si>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</si>
  <si>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</si>
  <si>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</si>
  <si>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</si>
  <si>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</si>
  <si>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</si>
  <si>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</si>
  <si>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</si>
  <si>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</si>
  <si>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</si>
  <si>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</si>
  <si>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</si>
  <si>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</si>
  <si>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</si>
  <si>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</si>
  <si>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</si>
  <si>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</si>
  <si>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</si>
  <si>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</si>
  <si>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</si>
  <si>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</si>
  <si>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</si>
  <si>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</si>
  <si>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</si>
  <si>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</si>
  <si>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</si>
  <si>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</si>
  <si>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</si>
  <si>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</si>
  <si>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</si>
  <si>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</si>
  <si>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</si>
  <si>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</si>
  <si>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</si>
  <si>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</si>
  <si>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</si>
  <si>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</si>
  <si>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</si>
  <si>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</si>
  <si>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</si>
  <si>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</si>
  <si>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</si>
  <si>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</si>
  <si>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</si>
  <si>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</si>
  <si>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</si>
  <si>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</si>
  <si>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</si>
  <si>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</si>
  <si>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</si>
  <si>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</si>
  <si>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</si>
  <si>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</si>
  <si>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</si>
  <si>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</si>
  <si>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</si>
  <si>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</si>
  <si>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</si>
  <si>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</si>
  <si>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</si>
  <si>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</si>
  <si>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</si>
  <si>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</si>
  <si>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</si>
  <si>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</si>
  <si>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</si>
  <si>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</si>
  <si>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</si>
  <si>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</si>
  <si>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</si>
  <si>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</si>
  <si>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</si>
  <si>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</si>
  <si>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</si>
  <si>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</si>
  <si>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</si>
  <si>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</si>
  <si>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</si>
  <si>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</si>
  <si>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</si>
  <si>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</si>
  <si>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</si>
  <si>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</si>
  <si>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</si>
  <si>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</si>
  <si>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</si>
  <si>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</si>
  <si>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</si>
  <si>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</si>
  <si>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</si>
  <si>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</si>
  <si>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</si>
  <si>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</si>
  <si>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</si>
  <si>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</si>
  <si>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</si>
  <si>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</si>
  <si>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</si>
  <si>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</si>
  <si>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</si>
  <si>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</si>
  <si>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</si>
  <si>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</si>
  <si>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</si>
  <si>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</si>
  <si>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</si>
  <si>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</si>
  <si>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</si>
  <si>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</si>
  <si>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</si>
  <si>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</si>
  <si>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</si>
  <si>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</si>
  <si>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</si>
  <si>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</si>
  <si>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</si>
  <si>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</si>
  <si>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</si>
  <si>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</si>
  <si>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</si>
  <si>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</si>
  <si>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</si>
  <si>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</si>
  <si>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</si>
  <si>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</si>
  <si>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</si>
  <si>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</si>
  <si>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</si>
  <si>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</si>
  <si>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</si>
  <si>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</si>
  <si>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</si>
  <si>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</si>
  <si>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</si>
  <si>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</si>
  <si>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</si>
  <si>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</si>
  <si>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</si>
  <si>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</si>
  <si>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</si>
  <si>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</si>
  <si>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</si>
  <si>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</si>
  <si>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</si>
  <si>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</si>
  <si>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</si>
  <si>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</si>
  <si>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</si>
  <si>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</si>
  <si>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</si>
  <si>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</si>
  <si>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</si>
  <si>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</si>
  <si>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</si>
  <si>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</si>
  <si>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</si>
  <si>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</si>
  <si>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</si>
  <si>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</si>
  <si>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</si>
  <si>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</si>
  <si>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</si>
  <si>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</si>
  <si>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</si>
  <si>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</si>
  <si>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</si>
  <si>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</si>
  <si>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</si>
  <si>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</si>
  <si>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</si>
  <si>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</si>
  <si>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</si>
  <si>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</si>
  <si>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</si>
  <si>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</si>
  <si>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</si>
  <si>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</si>
  <si>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</si>
  <si>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</si>
  <si>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</si>
  <si>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</si>
  <si>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</si>
  <si>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</si>
  <si>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</si>
  <si>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</si>
  <si>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</si>
  <si>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</si>
  <si>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</si>
  <si>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</si>
  <si>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</si>
  <si>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</si>
  <si>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</si>
  <si>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</si>
  <si>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</si>
  <si>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</si>
  <si>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</si>
  <si>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</si>
  <si>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</si>
  <si>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</si>
  <si>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</si>
  <si>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</si>
  <si>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</si>
  <si>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</si>
  <si>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</si>
  <si>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</si>
  <si>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</si>
  <si>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</si>
  <si>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</si>
  <si>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</si>
  <si>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</si>
  <si>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</si>
  <si>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</si>
  <si>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</si>
  <si>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</si>
  <si>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</si>
  <si>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</si>
  <si>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</si>
  <si>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</si>
  <si>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</si>
  <si>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</si>
  <si>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</si>
  <si>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</si>
  <si>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</si>
  <si>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</si>
  <si>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</si>
  <si>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</si>
  <si>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</si>
  <si>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</si>
  <si>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</si>
  <si>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</si>
  <si>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</si>
  <si>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</si>
  <si>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</si>
  <si>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</si>
  <si>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</si>
  <si>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</si>
  <si>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</si>
  <si>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</si>
  <si>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</si>
  <si>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</si>
  <si>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</si>
  <si>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</si>
  <si>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</si>
  <si>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</si>
  <si>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</si>
  <si>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</si>
  <si>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</si>
  <si>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</si>
  <si>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</si>
  <si>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</si>
  <si>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</si>
  <si>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</si>
  <si>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</si>
  <si>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</si>
  <si>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</si>
  <si>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</si>
  <si>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</si>
  <si>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</si>
  <si>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</si>
  <si>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</si>
  <si>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</si>
  <si>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</si>
  <si>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</si>
  <si>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</si>
  <si>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</si>
  <si>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</si>
  <si>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</si>
  <si>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</si>
  <si>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</si>
  <si>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</si>
  <si>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</si>
  <si>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</si>
  <si>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</si>
  <si>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</si>
  <si>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</si>
  <si>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</si>
  <si>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</si>
  <si>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</si>
  <si>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</si>
  <si>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</si>
  <si>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</si>
  <si>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</si>
  <si>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</si>
  <si>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</si>
  <si>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</si>
  <si>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</si>
  <si>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</si>
  <si>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</si>
  <si>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</si>
  <si>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</si>
  <si>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</si>
  <si>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</si>
  <si>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</si>
  <si>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</si>
  <si>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</si>
  <si>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</si>
  <si>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</si>
  <si>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</si>
  <si>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</si>
  <si>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</si>
  <si>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</si>
  <si>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</si>
  <si>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</si>
  <si>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</si>
  <si>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</si>
  <si>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</si>
  <si>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</si>
  <si>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</si>
  <si>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</si>
  <si>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</si>
  <si>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</si>
  <si>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</si>
  <si>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</si>
  <si>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</si>
  <si>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</si>
  <si>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</si>
  <si>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</si>
  <si>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</si>
  <si>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</si>
  <si>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</si>
  <si>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</si>
  <si>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</si>
  <si>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</si>
  <si>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</si>
  <si>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</si>
  <si>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</si>
  <si>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</si>
  <si>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</si>
  <si>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</si>
  <si>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</si>
  <si>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</si>
  <si>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</si>
  <si>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</si>
  <si>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</si>
  <si>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</si>
  <si>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</si>
  <si>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</si>
  <si>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</si>
  <si>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</si>
  <si>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</si>
  <si>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</si>
  <si>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</si>
  <si>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</si>
  <si>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</si>
  <si>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</si>
  <si>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</si>
  <si>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</si>
  <si>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</si>
  <si>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</si>
  <si>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</si>
  <si>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</si>
  <si>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</si>
  <si>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</si>
  <si>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</si>
  <si>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</si>
  <si>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</si>
  <si>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</si>
  <si>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</si>
  <si>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</si>
  <si>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</si>
  <si>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</si>
  <si>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</si>
  <si>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</si>
  <si>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</si>
  <si>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</si>
  <si>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</si>
  <si>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</si>
  <si>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</si>
  <si>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</si>
  <si>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</si>
  <si>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</si>
  <si>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</si>
  <si>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</si>
  <si>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</si>
  <si>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</si>
  <si>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</si>
  <si>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</si>
  <si>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</si>
  <si>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</si>
  <si>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</si>
  <si>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</si>
  <si>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</si>
  <si>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</si>
  <si>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</si>
  <si>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</si>
  <si>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</si>
  <si>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</si>
  <si>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</si>
  <si>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</si>
  <si>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</si>
  <si>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</si>
  <si>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</si>
  <si>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</si>
  <si>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</si>
  <si>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</si>
  <si>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</si>
  <si>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</si>
  <si>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</si>
  <si>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</si>
  <si>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</si>
  <si>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</si>
  <si>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</si>
  <si>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</si>
  <si>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</si>
  <si>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</si>
  <si>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</si>
  <si>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</si>
  <si>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</si>
  <si>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</si>
  <si>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</si>
  <si>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</si>
  <si>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</si>
  <si>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</si>
  <si>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</si>
  <si>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</si>
  <si>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</si>
  <si>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</si>
  <si>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</si>
  <si>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</si>
  <si>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</si>
  <si>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</si>
  <si>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</si>
  <si>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</si>
  <si>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</si>
  <si>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</si>
  <si>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</si>
  <si>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</si>
  <si>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</si>
  <si>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</si>
  <si>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</si>
  <si>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</si>
  <si>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</si>
  <si>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</si>
  <si>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</si>
  <si>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</si>
  <si>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</si>
  <si>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</si>
  <si>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</si>
  <si>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</si>
  <si>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</si>
  <si>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</si>
  <si>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</si>
  <si>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</si>
  <si>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</si>
  <si>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</si>
  <si>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</si>
  <si>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</si>
  <si>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</si>
  <si>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</si>
  <si>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</si>
  <si>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</si>
  <si>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</si>
  <si>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</si>
  <si>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</si>
  <si>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</si>
  <si>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</si>
  <si>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</si>
  <si>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</si>
  <si>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</si>
  <si>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</si>
  <si>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</si>
  <si>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</si>
  <si>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</si>
  <si>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</si>
  <si>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</si>
  <si>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</si>
  <si>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</si>
  <si>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</si>
  <si>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</si>
  <si>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</si>
  <si>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</si>
  <si>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</si>
  <si>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</si>
  <si>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</si>
  <si>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</si>
  <si>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</si>
  <si>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</si>
  <si>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</si>
  <si>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</si>
  <si>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</si>
  <si>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</si>
  <si>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</si>
  <si>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</si>
  <si>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</si>
  <si>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</si>
  <si>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</si>
  <si>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</si>
  <si>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</si>
  <si>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</si>
  <si>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</si>
  <si>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</si>
  <si>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</si>
  <si>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</si>
  <si>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</si>
  <si>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</si>
  <si>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</si>
  <si>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</si>
  <si>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</si>
  <si>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</si>
  <si>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</si>
  <si>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</si>
  <si>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</si>
  <si>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</si>
  <si>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</si>
  <si>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</si>
  <si>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</si>
  <si>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</si>
  <si>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</si>
  <si>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</si>
  <si>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</si>
  <si>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</si>
  <si>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</si>
  <si>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</si>
  <si>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</si>
  <si>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</si>
  <si>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</si>
  <si>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</si>
  <si>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</si>
  <si>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</si>
  <si>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</si>
  <si>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</si>
  <si>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</si>
  <si>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</si>
  <si>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</si>
  <si>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</si>
  <si>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</si>
  <si>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</si>
  <si>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</si>
  <si>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</si>
  <si>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</si>
  <si>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</si>
  <si>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</si>
  <si>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</si>
  <si>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</si>
  <si>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</si>
  <si>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</si>
  <si>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</si>
  <si>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</si>
  <si>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</si>
  <si>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</si>
  <si>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</si>
  <si>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</si>
  <si>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</si>
  <si>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</si>
  <si>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</si>
  <si>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</si>
  <si>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</si>
  <si>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</si>
  <si>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</si>
  <si>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</si>
  <si>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</si>
  <si>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</si>
  <si>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</si>
  <si>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</si>
  <si>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</si>
  <si>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</si>
  <si>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</si>
  <si>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</si>
  <si>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</si>
  <si>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</si>
  <si>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</si>
  <si>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</si>
  <si>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</si>
  <si>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</si>
  <si>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</si>
  <si>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</si>
  <si>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</si>
  <si>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</si>
  <si>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</si>
  <si>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</si>
  <si>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</si>
  <si>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</si>
  <si>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</si>
  <si>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</si>
  <si>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</si>
  <si>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</si>
  <si>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</si>
  <si>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</si>
  <si>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</si>
  <si>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</si>
  <si>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</si>
  <si>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</si>
  <si>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</si>
  <si>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</si>
  <si>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</si>
  <si>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</si>
  <si>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</si>
  <si>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</si>
  <si>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</si>
  <si>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</si>
  <si>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</si>
  <si>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</si>
  <si>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</si>
  <si>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</si>
  <si>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</si>
  <si>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</si>
  <si>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</si>
  <si>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</si>
  <si>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</si>
  <si>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</si>
  <si>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</si>
  <si>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</si>
  <si>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</si>
  <si>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</si>
  <si>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</si>
  <si>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</si>
  <si>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</si>
  <si>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</si>
  <si>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</si>
  <si>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</si>
  <si>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</si>
  <si>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</si>
  <si>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</si>
  <si>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</si>
  <si>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</si>
  <si>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</si>
  <si>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</si>
  <si>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</si>
  <si>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</si>
  <si>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</si>
  <si>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</si>
  <si>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</si>
  <si>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</si>
  <si>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</si>
  <si>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</si>
  <si>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</si>
  <si>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</si>
  <si>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</si>
  <si>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</si>
  <si>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</si>
  <si>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</si>
  <si>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</si>
  <si>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</si>
  <si>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</si>
  <si>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</si>
  <si>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</si>
  <si>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</si>
  <si>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</si>
  <si>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</si>
  <si>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</si>
  <si>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</si>
  <si>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</si>
  <si>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</si>
  <si>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</si>
  <si>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</si>
  <si>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</si>
  <si>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</si>
  <si>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</si>
  <si>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</si>
  <si>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</si>
  <si>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</si>
  <si>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</si>
  <si>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</si>
  <si>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</si>
  <si>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</si>
  <si>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</si>
  <si>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</si>
  <si>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</si>
  <si>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</si>
  <si>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</si>
  <si>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</si>
  <si>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</si>
  <si>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</si>
  <si>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</si>
  <si>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</si>
  <si>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</si>
  <si>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</si>
  <si>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</si>
  <si>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</si>
  <si>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</si>
  <si>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</si>
  <si>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</si>
  <si>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</si>
  <si>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</si>
  <si>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</si>
  <si>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</si>
  <si>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</si>
  <si>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</si>
  <si>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</si>
  <si>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</si>
  <si>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</si>
  <si>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</si>
  <si>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</si>
  <si>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</si>
  <si>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</si>
  <si>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</si>
  <si>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</si>
  <si>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</si>
  <si>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</si>
  <si>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</si>
  <si>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</si>
  <si>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</si>
  <si>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</si>
  <si>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</si>
  <si>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</si>
  <si>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</si>
  <si>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</si>
  <si>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</si>
  <si>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</si>
  <si>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</si>
  <si>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</si>
  <si>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</si>
  <si>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</si>
  <si>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</si>
  <si>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</si>
  <si>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</si>
  <si>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</si>
  <si>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</si>
  <si>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</si>
  <si>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</si>
  <si>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</si>
  <si>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</si>
  <si>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</si>
  <si>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</si>
  <si>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</si>
  <si>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</si>
  <si>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</si>
  <si>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</si>
  <si>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</si>
  <si>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</si>
  <si>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</si>
  <si>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</si>
  <si>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</si>
  <si>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</si>
  <si>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</si>
  <si>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</si>
  <si>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</si>
  <si>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</si>
  <si>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</si>
  <si>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</si>
  <si>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</si>
  <si>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</si>
  <si>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</si>
  <si>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</si>
  <si>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</si>
  <si>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</si>
  <si>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</si>
  <si>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</si>
  <si>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</si>
  <si>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</si>
  <si>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</si>
  <si>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</si>
  <si>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</si>
  <si>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</si>
  <si>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</si>
  <si>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</si>
  <si>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</si>
  <si>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</si>
  <si>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</si>
  <si>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</si>
  <si>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</si>
  <si>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</si>
  <si>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</si>
  <si>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</si>
  <si>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</si>
  <si>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</si>
  <si>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</si>
  <si>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</si>
  <si>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</si>
  <si>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</si>
  <si>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</si>
  <si>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</si>
  <si>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</si>
  <si>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</si>
  <si>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</si>
  <si>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</si>
  <si>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</si>
  <si>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</si>
  <si>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</si>
  <si>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</si>
  <si>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</si>
  <si>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</si>
  <si>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</si>
  <si>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</si>
  <si>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</si>
  <si>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</si>
  <si>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</si>
  <si>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</si>
  <si>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</si>
  <si>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</si>
  <si>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</si>
  <si>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</si>
  <si>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</si>
  <si>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</si>
  <si>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</si>
  <si>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</si>
  <si>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</si>
  <si>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</si>
  <si>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</si>
  <si>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</si>
  <si>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</si>
  <si>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</si>
  <si>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</si>
  <si>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</si>
  <si>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</si>
  <si>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</si>
  <si>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</si>
  <si>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</si>
  <si>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</si>
  <si>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</si>
  <si>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</si>
  <si>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</si>
  <si>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</si>
  <si>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</si>
  <si>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</si>
  <si>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</si>
  <si>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</si>
  <si>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</si>
  <si>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</si>
  <si>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</si>
  <si>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</si>
  <si>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</si>
  <si>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</si>
  <si>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</si>
  <si>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</si>
  <si>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</si>
  <si>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</si>
  <si>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</si>
  <si>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</si>
  <si>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</si>
  <si>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</si>
  <si>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</si>
  <si>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</si>
  <si>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</si>
  <si>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</si>
  <si>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</si>
  <si>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</si>
  <si>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</si>
  <si>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</si>
  <si>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</si>
  <si>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</si>
  <si>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</si>
  <si>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</si>
  <si>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</si>
  <si>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</si>
  <si>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</si>
  <si>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</si>
  <si>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</si>
  <si>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</si>
  <si>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</si>
  <si>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</si>
  <si>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</si>
  <si>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</si>
  <si>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</si>
  <si>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</si>
  <si>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</si>
  <si>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</si>
  <si>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</si>
  <si>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</si>
  <si>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</si>
  <si>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</si>
  <si>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</si>
  <si>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</si>
  <si>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</si>
  <si>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</si>
  <si>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</si>
  <si>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</si>
  <si>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</si>
  <si>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</si>
  <si>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</si>
  <si>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</si>
  <si>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</si>
  <si>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</si>
  <si>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</si>
  <si>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</si>
  <si>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</si>
  <si>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</si>
  <si>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</si>
  <si>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</si>
  <si>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</si>
  <si>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</si>
  <si>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</si>
  <si>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</si>
  <si>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</si>
  <si>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</si>
  <si>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</si>
  <si>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</si>
  <si>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</si>
  <si>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</si>
  <si>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</si>
  <si>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</si>
  <si>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</si>
  <si>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</si>
  <si>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</si>
  <si>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</si>
  <si>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</si>
  <si>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</si>
  <si>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</si>
  <si>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</si>
  <si>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</si>
  <si>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</si>
  <si>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</si>
  <si>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</si>
  <si>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</si>
  <si>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</si>
  <si>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</si>
  <si>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</si>
  <si>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</si>
  <si>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</si>
  <si>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</si>
  <si>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</si>
  <si>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</si>
  <si>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</si>
  <si>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</si>
  <si>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</si>
  <si>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</si>
  <si>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</si>
  <si>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</si>
  <si>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</si>
  <si>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</si>
  <si>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</si>
  <si>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</si>
  <si>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</si>
  <si>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</si>
  <si>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</si>
  <si>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</si>
  <si>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</si>
  <si>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</si>
  <si>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</si>
  <si>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</si>
  <si>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</si>
  <si>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</si>
  <si>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</si>
  <si>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</si>
  <si>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</si>
  <si>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</si>
  <si>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</si>
  <si>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</si>
  <si>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</si>
  <si>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</si>
  <si>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</si>
  <si>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</si>
  <si>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</si>
  <si>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</si>
  <si>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</si>
  <si>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</si>
  <si>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</si>
  <si>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</si>
  <si>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</si>
  <si>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</si>
  <si>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</si>
  <si>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</si>
  <si>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</si>
  <si>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</si>
  <si>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</si>
  <si>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</si>
  <si>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</si>
  <si>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</si>
  <si>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</si>
  <si>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</si>
  <si>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</si>
  <si>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</si>
  <si>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</si>
  <si>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</si>
  <si>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</si>
  <si>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</si>
  <si>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</si>
  <si>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</si>
  <si>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</si>
  <si>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</si>
  <si>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</si>
  <si>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</si>
  <si>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</si>
  <si>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</si>
  <si>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</si>
  <si>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</si>
  <si>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</si>
  <si>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</si>
  <si>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</si>
  <si>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</si>
  <si>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</si>
  <si>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</si>
  <si>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</si>
  <si>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</si>
  <si>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</si>
  <si>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</si>
  <si>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</si>
  <si>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</si>
  <si>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</si>
  <si>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</si>
  <si>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</si>
  <si>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</si>
  <si>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</si>
  <si>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</si>
  <si>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</si>
  <si>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</si>
  <si>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</si>
  <si>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</si>
  <si>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</si>
  <si>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</si>
  <si>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</si>
  <si>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</si>
  <si>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</si>
  <si>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</si>
  <si>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</si>
  <si>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</si>
  <si>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</si>
  <si>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</si>
  <si>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</si>
  <si>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</si>
  <si>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</si>
  <si>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</si>
  <si>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</si>
  <si>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</si>
  <si>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</si>
  <si>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</si>
  <si>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</si>
  <si>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</si>
  <si>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</si>
  <si>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</si>
  <si>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</si>
  <si>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</si>
  <si>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</si>
  <si>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</si>
  <si>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</si>
  <si>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</si>
  <si>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</si>
  <si>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</si>
  <si>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</si>
  <si>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</si>
  <si>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</si>
  <si>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</si>
  <si>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</si>
  <si>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</si>
  <si>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</si>
  <si>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</si>
  <si>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</si>
  <si>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</si>
  <si>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</si>
  <si>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</si>
  <si>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</si>
  <si>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</si>
  <si>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</si>
  <si>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</si>
  <si>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</si>
  <si>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</si>
  <si>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</si>
  <si>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</si>
  <si>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</si>
  <si>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</si>
  <si>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</si>
  <si>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</si>
  <si>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</si>
  <si>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</si>
  <si>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</si>
  <si>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</si>
  <si>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</si>
  <si>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</si>
  <si>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</si>
  <si>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</si>
  <si>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</si>
  <si>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</si>
  <si>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</si>
  <si>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</si>
  <si>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</si>
  <si>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</si>
  <si>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</si>
  <si>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</si>
  <si>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</si>
  <si>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</si>
  <si>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</si>
  <si>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</si>
  <si>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</si>
  <si>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</si>
  <si>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</si>
  <si>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</si>
  <si>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</si>
  <si>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</si>
  <si>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</si>
  <si>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</si>
  <si>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</si>
  <si>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</si>
  <si>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</si>
  <si>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</si>
  <si>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</si>
  <si>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</si>
  <si>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</si>
  <si>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</si>
  <si>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</si>
  <si>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</si>
  <si>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</si>
  <si>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</si>
  <si>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</si>
  <si>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</si>
  <si>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</si>
  <si>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</si>
  <si>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</si>
  <si>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</si>
  <si>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</si>
  <si>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</si>
  <si>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</si>
  <si>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</si>
  <si>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</si>
  <si>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</si>
  <si>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</si>
  <si>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</si>
  <si>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</si>
  <si>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</si>
  <si>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</si>
  <si>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</si>
  <si>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</si>
  <si>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</si>
  <si>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</si>
  <si>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</si>
  <si>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</si>
  <si>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</si>
  <si>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</si>
  <si>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</si>
  <si>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</si>
  <si>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</si>
  <si>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</si>
  <si>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</si>
  <si>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</si>
  <si>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</si>
  <si>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</si>
  <si>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</si>
  <si>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</si>
  <si>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</si>
  <si>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</si>
  <si>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</si>
  <si>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</si>
  <si>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</si>
  <si>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</si>
  <si>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</si>
  <si>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</si>
  <si>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</si>
  <si>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</si>
  <si>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</si>
  <si>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</si>
  <si>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</si>
  <si>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</si>
  <si>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</si>
  <si>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</si>
  <si>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</si>
  <si>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</si>
  <si>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</si>
  <si>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</si>
  <si>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</si>
  <si>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</si>
  <si>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</si>
  <si>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</si>
  <si>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</si>
  <si>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</si>
  <si>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</si>
  <si>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</si>
  <si>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</si>
  <si>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</si>
  <si>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</si>
  <si>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</si>
  <si>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</si>
  <si>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</si>
  <si>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</si>
  <si>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</si>
  <si>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</si>
  <si>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</si>
  <si>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</si>
  <si>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</si>
  <si>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</si>
  <si>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</si>
  <si>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</si>
  <si>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</si>
  <si>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</si>
  <si>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</si>
  <si>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</si>
  <si>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</si>
  <si>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</si>
  <si>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</si>
  <si>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</si>
  <si>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</si>
  <si>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</si>
  <si>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</si>
  <si>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</si>
  <si>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</si>
  <si>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</si>
  <si>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</si>
  <si>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</si>
  <si>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</si>
  <si>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</si>
  <si>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</si>
  <si>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</si>
  <si>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</si>
  <si>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</si>
  <si>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</si>
  <si>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</si>
  <si>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</si>
  <si>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</si>
  <si>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</si>
  <si>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</si>
  <si>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</si>
  <si>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</si>
  <si>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</si>
  <si>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</si>
  <si>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</si>
  <si>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</si>
  <si>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</si>
  <si>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</si>
  <si>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</si>
  <si>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</si>
  <si>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</si>
  <si>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</si>
  <si>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</si>
  <si>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</si>
  <si>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</si>
  <si>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</si>
  <si>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</si>
  <si>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</si>
  <si>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</si>
  <si>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</si>
  <si>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</si>
  <si>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</si>
  <si>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</si>
  <si>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</si>
  <si>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</si>
  <si>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</si>
  <si>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</si>
  <si>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</si>
  <si>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</si>
  <si>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</si>
  <si>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</si>
  <si>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</si>
  <si>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</si>
  <si>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</si>
  <si>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</si>
  <si>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</si>
  <si>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</si>
  <si>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</si>
  <si>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</si>
  <si>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</si>
  <si>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</si>
  <si>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</si>
  <si>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</si>
  <si>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</si>
  <si>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</si>
  <si>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</si>
  <si>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</si>
  <si>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</si>
  <si>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</si>
  <si>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</si>
  <si>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</si>
  <si>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</si>
  <si>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</si>
  <si>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</si>
  <si>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</si>
  <si>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</si>
  <si>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</si>
  <si>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</si>
  <si>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</si>
  <si>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</si>
  <si>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</si>
  <si>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</si>
  <si>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</si>
  <si>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</si>
  <si>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</si>
  <si>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</si>
  <si>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</si>
  <si>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</si>
  <si>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</si>
  <si>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</si>
  <si>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</si>
  <si>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</si>
  <si>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</si>
  <si>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</si>
  <si>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</si>
  <si>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</si>
  <si>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</si>
  <si>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</si>
  <si>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</si>
  <si>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</si>
  <si>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</si>
  <si>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</si>
  <si>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</si>
  <si>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</si>
  <si>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</si>
  <si>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</si>
  <si>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</si>
  <si>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</si>
  <si>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</si>
  <si>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</si>
  <si>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</si>
  <si>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</si>
  <si>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</si>
  <si>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</si>
  <si>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</si>
  <si>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</si>
  <si>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</si>
  <si>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</si>
  <si>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</si>
  <si>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</si>
  <si>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</si>
  <si>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</si>
  <si>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</si>
  <si>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</si>
  <si>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</si>
  <si>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</si>
  <si>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</si>
  <si>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</si>
  <si>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</si>
  <si>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</si>
  <si>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</si>
  <si>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</si>
  <si>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</si>
  <si>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</si>
  <si>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</si>
  <si>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</si>
  <si>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</si>
  <si>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</si>
  <si>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</si>
  <si>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</si>
  <si>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</si>
  <si>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</si>
  <si>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</si>
  <si>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</si>
  <si>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</si>
  <si>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</si>
  <si>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</si>
  <si>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</si>
  <si>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</si>
  <si>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</si>
  <si>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</si>
  <si>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</si>
  <si>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</si>
  <si>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</si>
  <si>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</si>
  <si>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</si>
  <si>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</si>
  <si>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</si>
  <si>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</si>
  <si>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</si>
  <si>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</si>
  <si>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</si>
  <si>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</si>
  <si>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</si>
  <si>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</si>
  <si>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</si>
  <si>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</si>
  <si>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</si>
  <si>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</si>
  <si>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</si>
  <si>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</si>
  <si>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</si>
  <si>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</si>
  <si>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</si>
  <si>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</si>
  <si>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</si>
  <si>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</si>
  <si>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</si>
  <si>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</si>
  <si>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</si>
  <si>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</si>
  <si>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</si>
  <si>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</si>
  <si>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</si>
  <si>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</si>
  <si>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</si>
  <si>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</si>
  <si>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</si>
  <si>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</si>
  <si>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</si>
  <si>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</si>
  <si>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</si>
  <si>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</si>
  <si>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</si>
  <si>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</si>
  <si>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</si>
  <si>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</si>
  <si>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</si>
  <si>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</si>
  <si>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</si>
  <si>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</si>
  <si>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</si>
  <si>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</si>
  <si>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</si>
  <si>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</si>
  <si>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</si>
  <si>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</si>
  <si>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</si>
  <si>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</si>
  <si>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</si>
  <si>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</si>
  <si>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</si>
  <si>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</si>
  <si>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</si>
  <si>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</si>
  <si>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</si>
  <si>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</si>
  <si>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</si>
  <si>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</si>
  <si>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</si>
  <si>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</si>
  <si>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</si>
  <si>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</si>
  <si>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</si>
  <si>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</si>
  <si>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</si>
  <si>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</si>
  <si>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</si>
  <si>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</si>
  <si>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</si>
  <si>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</si>
  <si>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</si>
  <si>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</si>
  <si>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</si>
  <si>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</si>
  <si>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</si>
  <si>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</si>
  <si>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</si>
  <si>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</si>
  <si>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</si>
  <si>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</si>
  <si>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</si>
  <si>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</si>
  <si>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</si>
  <si>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</si>
  <si>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</si>
  <si>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</si>
  <si>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</si>
  <si>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</si>
  <si>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</si>
  <si>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</si>
  <si>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</si>
  <si>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</si>
  <si>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</si>
  <si>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</si>
  <si>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</si>
  <si>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</si>
  <si>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</si>
  <si>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</si>
  <si>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</si>
  <si>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</si>
  <si>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</si>
  <si>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</si>
  <si>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</si>
  <si>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</si>
  <si>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</si>
  <si>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</si>
  <si>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</si>
  <si>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</si>
  <si>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</si>
  <si>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</si>
  <si>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</si>
  <si>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</si>
  <si>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</si>
  <si>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</si>
  <si>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</si>
  <si>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</si>
  <si>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</si>
  <si>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</si>
  <si>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</si>
  <si>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</si>
  <si>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</si>
  <si>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</si>
  <si>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</si>
  <si>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</si>
  <si>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</si>
  <si>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</si>
  <si>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</si>
  <si>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</si>
  <si>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</si>
  <si>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</si>
  <si>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</si>
  <si>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</si>
  <si>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</si>
  <si>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</si>
  <si>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</si>
  <si>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</si>
  <si>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</si>
  <si>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</si>
  <si>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</si>
  <si>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</si>
  <si>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</si>
  <si>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</si>
  <si>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</si>
  <si>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</si>
  <si>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</si>
  <si>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</si>
  <si>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</si>
  <si>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</si>
  <si>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</si>
  <si>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</si>
  <si>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</si>
  <si>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</si>
  <si>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</si>
  <si>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</si>
  <si>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</si>
  <si>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</si>
  <si>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</si>
  <si>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</si>
  <si>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</si>
  <si>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</si>
  <si>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</si>
  <si>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</si>
  <si>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</si>
  <si>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</si>
  <si>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</si>
  <si>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</si>
  <si>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</si>
  <si>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</si>
  <si>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</si>
  <si>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</si>
  <si>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</si>
  <si>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</si>
  <si>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</si>
  <si>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</si>
  <si>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</si>
  <si>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</si>
  <si>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</si>
  <si>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</si>
  <si>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</si>
  <si>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</si>
  <si>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</si>
  <si>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</si>
  <si>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</si>
  <si>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</si>
  <si>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</si>
  <si>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</si>
  <si>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</si>
  <si>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</si>
  <si>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</si>
  <si>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</si>
  <si>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</si>
  <si>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</si>
  <si>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</si>
  <si>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</si>
  <si>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</si>
  <si>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</si>
  <si>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</si>
  <si>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</si>
  <si>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</si>
  <si>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</si>
  <si>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</si>
  <si>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</si>
  <si>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</si>
  <si>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</si>
  <si>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</si>
  <si>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</si>
  <si>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</si>
  <si>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</si>
  <si>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</si>
  <si>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</si>
  <si>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</si>
  <si>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</si>
  <si>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</si>
  <si>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</si>
  <si>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</si>
  <si>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</si>
  <si>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</si>
  <si>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</si>
  <si>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</si>
  <si>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</si>
  <si>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</si>
  <si>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</si>
  <si>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</si>
  <si>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</si>
  <si>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</si>
  <si>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</si>
  <si>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</si>
  <si>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</si>
  <si>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</si>
  <si>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</si>
  <si>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</si>
  <si>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</si>
  <si>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</si>
  <si>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</si>
  <si>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</si>
  <si>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</si>
  <si>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</si>
  <si>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</si>
  <si>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</si>
  <si>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</si>
  <si>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</si>
  <si>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</si>
  <si>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</si>
  <si>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</si>
  <si>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</si>
  <si>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</si>
  <si>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</si>
  <si>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</si>
  <si>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</si>
  <si>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</si>
  <si>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</si>
  <si>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</si>
  <si>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</si>
  <si>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</si>
  <si>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</si>
  <si>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</si>
  <si>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</si>
  <si>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</si>
  <si>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</si>
  <si>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</si>
  <si>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</si>
  <si>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</si>
  <si>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</si>
  <si>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</si>
  <si>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</si>
  <si>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</si>
  <si>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</si>
  <si>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</si>
  <si>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</si>
  <si>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</si>
  <si>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</si>
  <si>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</si>
  <si>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</si>
  <si>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</si>
  <si>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</si>
  <si>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</si>
  <si>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</si>
  <si>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</si>
  <si>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</si>
  <si>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</si>
  <si>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</si>
  <si>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</si>
  <si>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</si>
  <si>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</si>
  <si>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</si>
  <si>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</si>
  <si>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</si>
  <si>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</si>
  <si>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</si>
  <si>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</si>
  <si>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</si>
  <si>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</si>
  <si>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</si>
  <si>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</si>
  <si>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</si>
  <si>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</si>
  <si>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</si>
  <si>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</si>
  <si>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</si>
  <si>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</si>
  <si>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</si>
  <si>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</si>
  <si>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</si>
  <si>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</si>
  <si>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</si>
  <si>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</si>
  <si>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</si>
  <si>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</si>
  <si>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</si>
  <si>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</si>
  <si>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</si>
  <si>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</si>
  <si>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</si>
  <si>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</si>
  <si>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</si>
  <si>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</si>
  <si>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</si>
  <si>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</si>
  <si>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</si>
  <si>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</si>
  <si>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</si>
  <si>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</si>
  <si>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</si>
  <si>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</si>
  <si>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</si>
  <si>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</si>
  <si>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</si>
  <si>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</si>
  <si>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</si>
  <si>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</si>
  <si>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</si>
  <si>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</si>
  <si>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</si>
  <si>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</si>
  <si>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</si>
  <si>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</si>
  <si>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</si>
  <si>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</si>
  <si>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</si>
  <si>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</si>
  <si>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</si>
  <si>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</si>
  <si>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</si>
  <si>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</si>
  <si>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</si>
  <si>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</si>
  <si>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</si>
  <si>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</si>
  <si>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</si>
  <si>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</si>
  <si>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</si>
  <si>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</si>
  <si>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</si>
  <si>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</si>
  <si>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</si>
  <si>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</si>
  <si>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</si>
  <si>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</si>
  <si>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</si>
  <si>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</si>
  <si>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</si>
  <si>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</si>
  <si>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</si>
  <si>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</si>
  <si>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</si>
  <si>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</si>
  <si>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</si>
  <si>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</si>
  <si>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</si>
  <si>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</si>
  <si>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</si>
  <si>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</si>
  <si>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</si>
  <si>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</si>
  <si>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</si>
  <si>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</si>
  <si>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</si>
  <si>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</si>
  <si>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</si>
  <si>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</si>
  <si>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</si>
  <si>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</si>
  <si>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</si>
  <si>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</si>
  <si>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</si>
  <si>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</si>
  <si>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</si>
  <si>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</si>
  <si>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</si>
  <si>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</si>
  <si>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</si>
  <si>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</si>
  <si>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</si>
  <si>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</si>
  <si>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</si>
  <si>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</si>
  <si>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</si>
  <si>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</si>
  <si>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</si>
  <si>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</si>
  <si>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</si>
  <si>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</si>
  <si>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</si>
  <si>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</si>
  <si>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</si>
  <si>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</si>
  <si>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</si>
  <si>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</si>
  <si>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</si>
  <si>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</si>
  <si>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</si>
  <si>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</si>
  <si>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</si>
  <si>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</si>
  <si>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</si>
  <si>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</si>
  <si>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</si>
  <si>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</si>
  <si>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</si>
  <si>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</si>
  <si>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</si>
  <si>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</si>
  <si>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</si>
  <si>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</si>
  <si>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</si>
  <si>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</si>
  <si>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</si>
  <si>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</si>
  <si>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</si>
  <si>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</si>
  <si>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</si>
  <si>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</si>
  <si>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</si>
  <si>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</si>
  <si>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</si>
  <si>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</si>
  <si>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</si>
  <si>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</si>
  <si>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</si>
  <si>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</si>
  <si>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</si>
  <si>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</si>
  <si>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</si>
  <si>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</si>
  <si>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</si>
  <si>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</si>
  <si>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</si>
  <si>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</si>
  <si>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</si>
  <si>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</si>
  <si>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</si>
  <si>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</si>
  <si>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</si>
  <si>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</si>
  <si>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</si>
  <si>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</si>
  <si>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</si>
  <si>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</si>
  <si>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</si>
  <si>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</si>
  <si>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</si>
  <si>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</si>
  <si>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</si>
  <si>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</si>
  <si>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</si>
  <si>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</si>
  <si>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</si>
  <si>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</si>
  <si>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</si>
  <si>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</si>
  <si>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</si>
  <si>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</si>
  <si>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</si>
  <si>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</si>
  <si>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</si>
  <si>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</si>
  <si>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</si>
  <si>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</si>
  <si>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</si>
  <si>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</si>
  <si>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</si>
  <si>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</si>
  <si>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</si>
  <si>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</si>
  <si>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</si>
  <si>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</si>
  <si>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</si>
  <si>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</si>
  <si>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</si>
  <si>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</si>
  <si>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</si>
  <si>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</si>
  <si>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</si>
  <si>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</si>
  <si>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</si>
  <si>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</si>
  <si>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</si>
  <si>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</si>
  <si>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</si>
  <si>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</si>
  <si>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</si>
  <si>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</si>
  <si>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</si>
  <si>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</si>
  <si>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</si>
  <si>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</si>
  <si>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</si>
  <si>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</si>
  <si>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</si>
  <si>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</si>
  <si>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</si>
  <si>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</si>
  <si>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</si>
  <si>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</si>
  <si>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</si>
  <si>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</si>
  <si>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</si>
  <si>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</si>
  <si>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</si>
  <si>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</si>
  <si>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</si>
  <si>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</si>
  <si>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</si>
  <si>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</si>
  <si>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</si>
  <si>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</si>
  <si>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</si>
  <si>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</si>
  <si>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</si>
  <si>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</si>
  <si>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</si>
  <si>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</si>
  <si>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</si>
  <si>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</si>
  <si>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</si>
  <si>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</si>
  <si>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</si>
  <si>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</si>
  <si>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</si>
  <si>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</si>
  <si>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</si>
  <si>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</si>
  <si>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</si>
  <si>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</si>
  <si>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</si>
  <si>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</si>
  <si>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</si>
  <si>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</si>
  <si>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</si>
  <si>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</si>
  <si>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</si>
  <si>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</si>
  <si>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</si>
  <si>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</si>
  <si>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</si>
  <si>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</si>
  <si>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</si>
  <si>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</si>
  <si>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</si>
  <si>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</si>
  <si>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</si>
  <si>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</si>
  <si>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</si>
  <si>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</si>
  <si>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</si>
  <si>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</si>
  <si>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</si>
  <si>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</si>
  <si>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</si>
  <si>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</si>
  <si>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</si>
  <si>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</si>
  <si>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</si>
  <si>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</si>
  <si>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</si>
  <si>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</si>
  <si>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</si>
  <si>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</si>
  <si>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</si>
  <si>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</si>
  <si>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</si>
  <si>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</si>
  <si>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</si>
  <si>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</si>
  <si>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</si>
  <si>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</si>
  <si>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</si>
  <si>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</si>
  <si>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</si>
  <si>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</si>
  <si>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</si>
  <si>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</si>
  <si>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</si>
  <si>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</si>
  <si>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</si>
  <si>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</si>
  <si>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</si>
  <si>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</si>
  <si>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</si>
  <si>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</si>
  <si>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</si>
  <si>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</si>
  <si>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</si>
  <si>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</si>
  <si>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</si>
  <si>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</si>
  <si>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</si>
  <si>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</si>
  <si>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</si>
  <si>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</si>
  <si>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</si>
  <si>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</si>
  <si>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</si>
  <si>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</si>
  <si>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</si>
  <si>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</si>
  <si>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</si>
  <si>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</si>
  <si>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</si>
  <si>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</si>
  <si>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</si>
  <si>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</si>
  <si>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</si>
  <si>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</si>
  <si>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</si>
  <si>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</si>
  <si>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</si>
  <si>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</si>
  <si>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</si>
  <si>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</si>
  <si>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</si>
  <si>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</si>
  <si>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</si>
  <si>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</si>
  <si>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</si>
  <si>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</si>
  <si>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</si>
  <si>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</si>
  <si>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</si>
  <si>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</si>
  <si>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</si>
  <si>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</si>
  <si>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</si>
  <si>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</si>
  <si>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</si>
  <si>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</si>
  <si>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</si>
  <si>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</si>
  <si>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</si>
  <si>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</si>
  <si>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</si>
  <si>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</si>
  <si>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</si>
  <si>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</si>
  <si>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</si>
  <si>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</si>
  <si>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</si>
  <si>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</si>
  <si>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</si>
  <si>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</si>
  <si>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</si>
  <si>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</si>
  <si>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</si>
  <si>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</si>
  <si>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</si>
  <si>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</si>
  <si>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</si>
  <si>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</si>
  <si>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</si>
  <si>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</si>
  <si>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</si>
  <si>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</si>
  <si>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</si>
  <si>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</si>
  <si>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</si>
  <si>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</si>
  <si>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</si>
  <si>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</si>
  <si>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</si>
  <si>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</si>
  <si>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</si>
  <si>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</si>
  <si>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</si>
  <si>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</si>
  <si>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</si>
  <si>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</si>
  <si>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</si>
  <si>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</si>
  <si>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</si>
  <si>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</si>
  <si>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</si>
  <si>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</si>
  <si>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</si>
  <si>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</si>
  <si>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</si>
  <si>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</si>
  <si>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</si>
  <si>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</si>
  <si>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</si>
  <si>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</si>
  <si>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</si>
  <si>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</si>
  <si>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</si>
  <si>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</si>
  <si>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</si>
  <si>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</si>
  <si>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</si>
  <si>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</si>
  <si>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</si>
  <si>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</si>
  <si>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</si>
  <si>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</si>
  <si>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</si>
  <si>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</si>
  <si>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</si>
  <si>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</si>
  <si>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</si>
  <si>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</si>
  <si>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</si>
  <si>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</si>
  <si>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</si>
  <si>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</si>
  <si>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</si>
  <si>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</si>
  <si>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</si>
  <si>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</si>
  <si>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</si>
  <si>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</si>
  <si>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</si>
  <si>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</si>
  <si>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</si>
  <si>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</si>
  <si>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</si>
  <si>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</si>
  <si>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</si>
  <si>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</si>
  <si>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</si>
  <si>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</si>
  <si>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</si>
  <si>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</si>
  <si>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</si>
  <si>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</si>
  <si>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</si>
  <si>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</si>
  <si>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</si>
  <si>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</si>
  <si>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</si>
  <si>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</si>
  <si>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</si>
  <si>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</si>
  <si>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</si>
  <si>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</si>
  <si>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</si>
  <si>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</si>
  <si>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</si>
  <si>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</si>
  <si>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</si>
  <si>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</si>
  <si>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</si>
  <si>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</si>
  <si>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</si>
  <si>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</si>
  <si>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</si>
  <si>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</si>
  <si>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</si>
  <si>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</si>
  <si>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</si>
  <si>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</si>
  <si>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</si>
  <si>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</si>
  <si>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</si>
  <si>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</si>
  <si>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</si>
  <si>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</si>
  <si>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</si>
  <si>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</si>
  <si>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</si>
  <si>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</si>
  <si>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</si>
  <si>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</si>
  <si>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</si>
  <si>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</si>
  <si>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</si>
  <si>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</si>
  <si>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</si>
  <si>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</si>
  <si>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</si>
  <si>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</si>
  <si>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</si>
  <si>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</si>
  <si>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</si>
  <si>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</si>
  <si>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</si>
  <si>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</si>
  <si>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</si>
  <si>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</si>
  <si>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</si>
  <si>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</si>
  <si>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</si>
  <si>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</si>
  <si>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</si>
  <si>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</si>
  <si>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</si>
  <si>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</si>
  <si>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</si>
  <si>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</si>
  <si>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</si>
  <si>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</si>
  <si>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</si>
  <si>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</si>
  <si>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</si>
  <si>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</si>
  <si>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</si>
  <si>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</si>
  <si>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</si>
  <si>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</si>
  <si>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</si>
  <si>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</si>
  <si>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</si>
  <si>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</si>
  <si>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</si>
  <si>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</si>
  <si>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</si>
  <si>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</si>
  <si>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</si>
  <si>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</si>
  <si>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</si>
  <si>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</si>
  <si>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</si>
  <si>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</si>
  <si>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</si>
  <si>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</si>
  <si>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</si>
  <si>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</si>
  <si>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</si>
  <si>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</si>
  <si>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</si>
  <si>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</si>
  <si>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</si>
  <si>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</si>
  <si>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</si>
  <si>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</si>
  <si>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</si>
  <si>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</si>
  <si>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</si>
  <si>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</si>
  <si>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</si>
  <si>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</si>
  <si>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</si>
  <si>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</si>
  <si>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</si>
  <si>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</si>
  <si>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</si>
  <si>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</si>
  <si>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</si>
  <si>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</si>
  <si>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</si>
  <si>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</si>
  <si>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</si>
  <si>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</si>
  <si>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</si>
  <si>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</si>
  <si>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</si>
  <si>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</si>
  <si>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</si>
  <si>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</si>
  <si>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</si>
  <si>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</si>
  <si>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</si>
  <si>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</si>
  <si>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</si>
  <si>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</si>
  <si>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</si>
  <si>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</si>
  <si>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</si>
  <si>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</si>
  <si>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</si>
  <si>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</si>
  <si>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</si>
  <si>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</si>
  <si>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</si>
  <si>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</si>
  <si>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</si>
  <si>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</si>
  <si>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</si>
  <si>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</si>
  <si>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</si>
  <si>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</si>
  <si>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</si>
  <si>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</si>
  <si>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</si>
  <si>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</si>
  <si>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</si>
  <si>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</si>
  <si>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</si>
  <si>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</si>
  <si>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</si>
  <si>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</si>
  <si>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</si>
  <si>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</si>
  <si>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</si>
  <si>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</si>
  <si>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</si>
  <si>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</si>
  <si>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</si>
  <si>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</si>
  <si>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</si>
  <si>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</si>
  <si>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</si>
  <si>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</si>
  <si>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</si>
  <si>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</si>
  <si>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</si>
  <si>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</si>
  <si>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</si>
  <si>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</si>
  <si>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</si>
  <si>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</si>
  <si>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</si>
  <si>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</si>
  <si>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</si>
  <si>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</si>
  <si>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</si>
  <si>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</si>
  <si>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</si>
  <si>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</si>
  <si>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</si>
  <si>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</si>
  <si>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</si>
  <si>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</si>
  <si>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</si>
  <si>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</si>
  <si>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</si>
  <si>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</si>
  <si>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</si>
  <si>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</si>
  <si>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</si>
  <si>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</si>
  <si>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</si>
  <si>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</si>
  <si>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</si>
  <si>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</si>
  <si>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</si>
  <si>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</si>
  <si>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</si>
  <si>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</si>
  <si>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</si>
  <si>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</si>
  <si>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</si>
  <si>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</si>
  <si>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</si>
  <si>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</si>
  <si>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</si>
  <si>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</si>
  <si>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</si>
  <si>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</si>
  <si>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</si>
  <si>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</si>
  <si>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</si>
  <si>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</si>
  <si>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</si>
  <si>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</si>
  <si>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</si>
  <si>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</si>
  <si>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</si>
  <si>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</si>
  <si>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</si>
  <si>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</si>
  <si>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</si>
  <si>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</si>
  <si>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</si>
  <si>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</si>
  <si>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</si>
  <si>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</si>
  <si>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</si>
  <si>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</si>
  <si>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</si>
  <si>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</si>
  <si>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</si>
  <si>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</si>
  <si>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</si>
  <si>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</si>
  <si>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</si>
  <si>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</si>
  <si>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</si>
  <si>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</si>
  <si>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</si>
  <si>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</si>
  <si>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</si>
  <si>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</si>
  <si>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</si>
  <si>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</si>
  <si>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</si>
  <si>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</si>
  <si>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</si>
  <si>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</si>
  <si>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</si>
  <si>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</si>
  <si>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</si>
  <si>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</si>
  <si>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</si>
  <si>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</si>
  <si>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</si>
  <si>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</si>
  <si>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</si>
  <si>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</si>
  <si>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</si>
  <si>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</si>
  <si>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</si>
  <si>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</si>
  <si>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</si>
  <si>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</si>
  <si>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</si>
  <si>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</si>
  <si>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</si>
  <si>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</si>
  <si>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</si>
  <si>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</si>
  <si>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</si>
  <si>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</si>
  <si>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</si>
  <si>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</si>
  <si>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</si>
  <si>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</si>
  <si>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</si>
  <si>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</si>
  <si>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</si>
  <si>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</si>
  <si>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</si>
  <si>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</si>
  <si>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</si>
  <si>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</si>
  <si>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</si>
  <si>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</si>
  <si>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</si>
  <si>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</si>
  <si>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</si>
  <si>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</si>
  <si>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</si>
  <si>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</si>
  <si>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</si>
  <si>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</si>
  <si>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</si>
  <si>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</si>
  <si>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</si>
  <si>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</si>
  <si>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</si>
  <si>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</si>
  <si>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</si>
  <si>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</si>
  <si>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</si>
  <si>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</si>
  <si>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</si>
  <si>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</si>
  <si>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</si>
  <si>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</si>
  <si>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</si>
  <si>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</si>
  <si>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</si>
  <si>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</si>
  <si>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</si>
  <si>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</si>
  <si>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</si>
  <si>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</si>
  <si>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</si>
  <si>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</si>
  <si>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</si>
  <si>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</si>
  <si>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</si>
  <si>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</si>
  <si>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</si>
  <si>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</si>
  <si>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</si>
  <si>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</si>
  <si>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</si>
  <si>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</si>
  <si>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</si>
  <si>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</si>
  <si>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</si>
  <si>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</si>
  <si>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</si>
  <si>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</si>
  <si>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</si>
  <si>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</si>
  <si>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</si>
  <si>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</si>
  <si>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</si>
  <si>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</si>
  <si>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</si>
  <si>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</si>
  <si>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</si>
  <si>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</si>
  <si>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</si>
  <si>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</si>
  <si>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</si>
  <si>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</si>
  <si>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</si>
  <si>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</si>
  <si>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</si>
  <si>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</si>
  <si>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</si>
  <si>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</si>
  <si>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</si>
  <si>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</si>
  <si>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</si>
  <si>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</si>
  <si>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</si>
  <si>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</si>
  <si>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</si>
  <si>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</si>
  <si>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</si>
  <si>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</si>
  <si>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</si>
  <si>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</si>
  <si>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</si>
  <si>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</si>
  <si>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</si>
  <si>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</si>
  <si>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</si>
  <si>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</si>
  <si>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</si>
  <si>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</si>
  <si>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</si>
  <si>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</si>
  <si>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</si>
  <si>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</si>
  <si>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</si>
  <si>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</si>
  <si>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</si>
  <si>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</si>
  <si>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</si>
  <si>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</si>
  <si>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</si>
  <si>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</si>
  <si>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</si>
  <si>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</si>
  <si>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</si>
  <si>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</si>
  <si>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</si>
  <si>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</si>
  <si>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</si>
  <si>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</si>
  <si>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</si>
  <si>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</si>
  <si>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</si>
  <si>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</si>
  <si>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</si>
  <si>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</si>
  <si>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</si>
  <si>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</si>
  <si>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</si>
  <si>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</si>
  <si>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</si>
  <si>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</si>
  <si>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</si>
  <si>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</si>
  <si>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</si>
  <si>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</si>
  <si>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</si>
  <si>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</si>
  <si>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</si>
  <si>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</si>
  <si>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</si>
  <si>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</si>
  <si>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</si>
  <si>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</si>
  <si>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</si>
  <si>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</si>
  <si>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</si>
  <si>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</si>
  <si>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</si>
  <si>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</si>
  <si>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</si>
  <si>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</si>
  <si>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</si>
  <si>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</si>
  <si>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</si>
  <si>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</si>
  <si>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</si>
  <si>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</si>
  <si>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</si>
  <si>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</si>
  <si>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</si>
  <si>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</si>
  <si>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</si>
  <si>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</si>
  <si>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</si>
  <si>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</si>
  <si>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</si>
  <si>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</si>
  <si>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</si>
  <si>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</si>
  <si>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</si>
  <si>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</si>
  <si>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</si>
  <si>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</si>
  <si>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</si>
  <si>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</si>
  <si>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</si>
  <si>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</si>
  <si>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</si>
  <si>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</si>
  <si>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</si>
  <si>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</si>
  <si>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</si>
  <si>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</si>
  <si>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</si>
  <si>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</si>
  <si>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</si>
  <si>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</si>
  <si>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</si>
  <si>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</si>
  <si>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</si>
  <si>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</si>
  <si>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</si>
  <si>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</si>
  <si>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</si>
  <si>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</si>
  <si>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</si>
  <si>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</si>
  <si>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</si>
  <si>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</si>
  <si>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</si>
  <si>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</si>
  <si>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</si>
  <si>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</si>
  <si>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</si>
  <si>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</si>
  <si>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</si>
  <si>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</si>
  <si>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</si>
  <si>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</si>
  <si>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</si>
  <si>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</si>
  <si>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</si>
  <si>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</si>
  <si>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</si>
  <si>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</si>
  <si>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</si>
  <si>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</si>
  <si>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</si>
  <si>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</si>
  <si>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</si>
  <si>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</si>
  <si>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</si>
  <si>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</si>
  <si>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</si>
  <si>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</si>
  <si>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</si>
  <si>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</si>
  <si>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</si>
  <si>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</si>
  <si>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</si>
  <si>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</si>
  <si>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</si>
  <si>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</si>
  <si>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</si>
  <si>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</si>
  <si>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</si>
  <si>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</si>
  <si>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</si>
  <si>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</si>
  <si>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</si>
  <si>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</si>
  <si>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</si>
  <si>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</si>
  <si>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</si>
  <si>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</si>
  <si>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</si>
  <si>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</si>
  <si>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</si>
  <si>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</si>
  <si>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</si>
  <si>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</si>
  <si>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</si>
  <si>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</si>
  <si>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</si>
  <si>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</si>
  <si>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</si>
  <si>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</si>
  <si>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</si>
  <si>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</si>
  <si>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</si>
  <si>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</si>
  <si>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</si>
  <si>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</si>
  <si>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</si>
  <si>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</si>
  <si>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</si>
  <si>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</si>
  <si>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</si>
  <si>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</si>
  <si>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</si>
  <si>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</si>
  <si>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</si>
  <si>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</si>
  <si>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</si>
  <si>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</si>
  <si>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</si>
  <si>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</si>
  <si>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</si>
  <si>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</si>
  <si>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</si>
  <si>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</si>
  <si>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</si>
  <si>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</si>
  <si>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</si>
  <si>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</si>
  <si>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</si>
  <si>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</si>
  <si>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</si>
  <si>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</si>
  <si>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</si>
  <si>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</si>
  <si>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</si>
  <si>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</si>
  <si>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</si>
  <si>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</si>
  <si>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</si>
  <si>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</si>
  <si>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</si>
  <si>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</si>
  <si>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</si>
  <si>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</si>
  <si>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</si>
  <si>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</si>
  <si>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</si>
  <si>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</si>
  <si>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</si>
  <si>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</si>
  <si>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</si>
  <si>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</si>
  <si>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</si>
  <si>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</si>
  <si>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</si>
  <si>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</si>
  <si>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</si>
  <si>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</si>
  <si>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</si>
  <si>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</si>
  <si>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</si>
  <si>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</si>
  <si>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</si>
  <si>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</si>
  <si>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</si>
  <si>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</si>
  <si>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</si>
  <si>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</si>
  <si>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</si>
  <si>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</si>
  <si>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</si>
  <si>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</si>
  <si>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</si>
  <si>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</si>
  <si>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</si>
  <si>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</si>
  <si>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</si>
  <si>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</si>
  <si>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</si>
  <si>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</si>
  <si>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</si>
  <si>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</si>
  <si>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</si>
  <si>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</si>
  <si>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</si>
  <si>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</si>
  <si>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</si>
  <si>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</si>
  <si>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</si>
  <si>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</si>
  <si>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</si>
  <si>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</si>
  <si>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</si>
  <si>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</si>
  <si>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</si>
  <si>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</si>
  <si>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</si>
  <si>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</si>
  <si>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</si>
  <si>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</si>
  <si>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</si>
  <si>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</si>
  <si>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</si>
  <si>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</si>
  <si>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</si>
  <si>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</si>
  <si>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</si>
  <si>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</si>
  <si>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</si>
  <si>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</si>
  <si>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</si>
  <si>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</si>
  <si>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</si>
  <si>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</si>
  <si>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</si>
  <si>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</si>
  <si>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</si>
  <si>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</si>
  <si>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</si>
  <si>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</si>
  <si>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</si>
  <si>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</si>
  <si>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</si>
  <si>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</si>
  <si>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</si>
  <si>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</si>
  <si>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</si>
  <si>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</si>
  <si>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</si>
  <si>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</si>
  <si>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</si>
  <si>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</si>
  <si>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</si>
  <si>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</si>
  <si>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</si>
  <si>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</si>
  <si>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</si>
  <si>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</si>
  <si>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</si>
  <si>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</si>
  <si>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</si>
  <si>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</si>
  <si>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</si>
  <si>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</si>
  <si>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</si>
  <si>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</si>
  <si>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</si>
  <si>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</si>
  <si>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</si>
  <si>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</si>
  <si>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</si>
  <si>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</si>
  <si>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</si>
  <si>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</si>
  <si>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</si>
  <si>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</si>
  <si>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</si>
  <si>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</si>
  <si>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</si>
  <si>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</si>
  <si>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</si>
  <si>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</si>
  <si>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</si>
  <si>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</si>
  <si>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</si>
  <si>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</si>
  <si>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</si>
  <si>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</si>
  <si>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</si>
  <si>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</si>
  <si>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</si>
  <si>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</si>
  <si>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</si>
  <si>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</si>
  <si>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</si>
  <si>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</si>
  <si>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</si>
  <si>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</si>
  <si>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</si>
  <si>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</si>
  <si>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</si>
  <si>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</si>
  <si>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</si>
  <si>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</si>
  <si>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</si>
  <si>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</si>
  <si>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</si>
  <si>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</si>
  <si>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</si>
  <si>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</si>
  <si>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</si>
  <si>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</si>
  <si>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</si>
  <si>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</si>
  <si>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</si>
  <si>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</si>
  <si>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</si>
  <si>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</si>
  <si>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</si>
  <si>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</si>
  <si>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</si>
  <si>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</si>
  <si>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</si>
  <si>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</si>
  <si>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</si>
  <si>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</si>
  <si>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</si>
  <si>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</si>
  <si>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</si>
  <si>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</si>
  <si>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</si>
  <si>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</si>
  <si>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</si>
  <si>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</si>
  <si>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</si>
  <si>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</si>
  <si>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</si>
  <si>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</si>
  <si>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</si>
  <si>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</si>
  <si>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</si>
  <si>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</si>
  <si>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</si>
  <si>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</si>
  <si>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</si>
  <si>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</si>
  <si>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</si>
  <si>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</si>
  <si>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</si>
  <si>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</si>
  <si>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</si>
  <si>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</si>
  <si>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</si>
  <si>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</si>
  <si>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</si>
  <si>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</si>
  <si>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</si>
  <si>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</si>
  <si>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</si>
  <si>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</si>
  <si>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</si>
  <si>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</si>
  <si>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</si>
  <si>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</si>
  <si>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</si>
  <si>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</si>
  <si>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</si>
  <si>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</si>
  <si>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</si>
  <si>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</si>
  <si>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</si>
  <si>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</si>
  <si>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</si>
  <si>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</si>
  <si>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</si>
  <si>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</si>
  <si>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</si>
  <si>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</si>
  <si>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</si>
  <si>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</si>
  <si>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</si>
  <si>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</si>
  <si>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</si>
  <si>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</si>
  <si>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</si>
  <si>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</si>
  <si>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</si>
  <si>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</si>
  <si>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</si>
  <si>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</si>
  <si>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</si>
  <si>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</si>
  <si>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</si>
  <si>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</si>
  <si>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</si>
  <si>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</si>
  <si>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</si>
  <si>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</si>
  <si>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</si>
  <si>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</si>
  <si>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</si>
  <si>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</si>
  <si>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</si>
  <si>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</si>
  <si>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</si>
  <si>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</si>
  <si>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</si>
  <si>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</si>
  <si>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</si>
  <si>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</si>
  <si>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</si>
  <si>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</si>
  <si>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</si>
  <si>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</si>
  <si>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</si>
  <si>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</si>
  <si>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</si>
  <si>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</si>
  <si>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</si>
  <si>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</si>
  <si>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</si>
  <si>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</si>
  <si>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</si>
  <si>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</si>
  <si>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</si>
  <si>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</si>
  <si>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</si>
  <si>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</si>
  <si>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</si>
  <si>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</si>
  <si>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</si>
  <si>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</si>
  <si>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</si>
  <si>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</si>
  <si>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</si>
  <si>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</si>
  <si>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</si>
  <si>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</si>
  <si>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</si>
  <si>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</si>
  <si>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</si>
  <si>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</si>
  <si>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</si>
  <si>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</si>
  <si>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</si>
  <si>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</si>
  <si>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</si>
  <si>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</si>
  <si>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</si>
  <si>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</si>
  <si>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</si>
  <si>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</si>
  <si>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</si>
  <si>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</si>
  <si>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</si>
  <si>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</si>
  <si>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</si>
  <si>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</si>
  <si>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</si>
  <si>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</si>
  <si>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</si>
  <si>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</si>
  <si>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</si>
  <si>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</si>
  <si>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</si>
  <si>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</si>
  <si>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</si>
  <si>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</si>
  <si>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</si>
  <si>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</si>
  <si>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</si>
  <si>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</si>
  <si>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</si>
  <si>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</si>
  <si>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</si>
  <si>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</si>
  <si>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</si>
  <si>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</si>
  <si>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</si>
  <si>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</si>
  <si>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</si>
  <si>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</si>
  <si>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</si>
  <si>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</si>
  <si>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</si>
  <si>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</si>
  <si>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</si>
  <si>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</si>
  <si>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</si>
  <si>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</si>
  <si>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</si>
  <si>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</si>
  <si>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</si>
  <si>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</si>
  <si>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</si>
  <si>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</si>
  <si>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</si>
  <si>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</si>
  <si>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</si>
  <si>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</si>
  <si>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</si>
  <si>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</si>
  <si>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</si>
  <si>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</si>
  <si>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</si>
  <si>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</si>
  <si>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</si>
  <si>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</si>
  <si>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</si>
  <si>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</si>
  <si>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</si>
  <si>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</si>
  <si>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</si>
  <si>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</si>
  <si>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</si>
  <si>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</si>
  <si>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</si>
  <si>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</si>
  <si>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</si>
  <si>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</si>
  <si>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</si>
  <si>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</si>
  <si>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</si>
  <si>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</si>
  <si>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</si>
  <si>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</si>
  <si>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</si>
  <si>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</si>
  <si>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</si>
  <si>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</si>
  <si>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</si>
  <si>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</si>
  <si>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</si>
  <si>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</si>
  <si>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</si>
  <si>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</si>
  <si>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</si>
  <si>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</si>
  <si>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</si>
  <si>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</si>
  <si>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</si>
  <si>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</si>
  <si>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</si>
  <si>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</si>
  <si>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</si>
  <si>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</si>
  <si>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</si>
  <si>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</si>
  <si>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</si>
  <si>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</si>
  <si>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</si>
  <si>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</si>
  <si>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</si>
  <si>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</si>
  <si>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</si>
  <si>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</si>
  <si>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</si>
  <si>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</si>
  <si>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</si>
  <si>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</si>
  <si>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</si>
  <si>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</si>
  <si>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</si>
  <si>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</si>
  <si>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</si>
  <si>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</si>
  <si>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</si>
  <si>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</si>
  <si>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</si>
  <si>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</si>
  <si>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</si>
  <si>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</si>
  <si>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</si>
  <si>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</si>
  <si>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</si>
  <si>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</si>
  <si>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</si>
  <si>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</si>
  <si>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</si>
  <si>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</si>
  <si>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</si>
  <si>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</si>
  <si>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</si>
  <si>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</si>
  <si>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</si>
  <si>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</si>
  <si>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</si>
  <si>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</si>
  <si>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</si>
  <si>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</si>
  <si>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</si>
  <si>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</si>
  <si>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</si>
  <si>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</si>
  <si>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</si>
  <si>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</si>
  <si>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</si>
  <si>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</si>
  <si>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</si>
  <si>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</si>
  <si>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</si>
  <si>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</si>
  <si>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</si>
  <si>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</si>
  <si>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</si>
  <si>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</si>
  <si>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</si>
  <si>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</si>
  <si>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</si>
  <si>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</si>
  <si>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</si>
  <si>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</si>
  <si>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</si>
  <si>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</si>
  <si>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</si>
  <si>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</si>
  <si>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</si>
  <si>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</si>
  <si>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</si>
  <si>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</si>
  <si>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</si>
  <si>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</si>
  <si>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</si>
  <si>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</si>
  <si>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</si>
  <si>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</si>
  <si>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</si>
  <si>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</si>
  <si>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</si>
  <si>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</si>
  <si>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</si>
  <si>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</si>
  <si>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</si>
  <si>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</si>
  <si>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</si>
  <si>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</si>
  <si>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</si>
  <si>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</si>
  <si>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</si>
  <si>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</si>
  <si>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</si>
  <si>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</si>
  <si>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</si>
  <si>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</si>
  <si>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</si>
  <si>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</si>
  <si>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</si>
  <si>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</si>
  <si>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</si>
  <si>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</si>
  <si>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</si>
  <si>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</si>
  <si>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</si>
  <si>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</si>
  <si>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</si>
  <si>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</si>
  <si>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</si>
  <si>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</si>
  <si>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</si>
  <si>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</si>
  <si>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</si>
  <si>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</si>
  <si>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</si>
  <si>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</si>
  <si>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</si>
  <si>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</si>
  <si>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</si>
  <si>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</si>
  <si>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</si>
  <si>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</si>
  <si>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</si>
  <si>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</si>
  <si>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</si>
  <si>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</si>
  <si>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</si>
  <si>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</si>
  <si>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</si>
  <si>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</si>
  <si>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</si>
  <si>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</si>
  <si>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</si>
  <si>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</si>
  <si>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</si>
  <si>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</si>
  <si>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</si>
  <si>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</si>
  <si>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</si>
  <si>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</si>
  <si>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</si>
  <si>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</si>
  <si>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</si>
  <si>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</si>
  <si>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</si>
  <si>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</si>
  <si>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</si>
  <si>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</si>
  <si>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</si>
  <si>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</si>
  <si>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</si>
  <si>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</si>
  <si>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</si>
  <si>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</si>
  <si>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</si>
  <si>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</si>
  <si>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</si>
  <si>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</si>
  <si>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</si>
  <si>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</si>
  <si>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</si>
  <si>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</si>
  <si>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</si>
  <si>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</si>
  <si>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</si>
  <si>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</si>
  <si>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</si>
  <si>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</si>
  <si>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</si>
  <si>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</si>
  <si>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</si>
  <si>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</si>
  <si>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</si>
  <si>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</si>
  <si>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</si>
  <si>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</si>
  <si>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</si>
  <si>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</si>
  <si>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</si>
  <si>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</si>
  <si>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</si>
  <si>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</si>
  <si>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</si>
  <si>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</si>
  <si>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</si>
  <si>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</si>
  <si>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</si>
  <si>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</si>
  <si>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</si>
  <si>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</si>
  <si>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</si>
  <si>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</si>
  <si>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</si>
  <si>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</si>
  <si>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</si>
  <si>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</si>
  <si>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</si>
  <si>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</si>
  <si>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</si>
  <si>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</si>
  <si>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</si>
  <si>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</si>
  <si>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</si>
  <si>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</si>
  <si>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</si>
  <si>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</si>
  <si>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</si>
  <si>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</si>
  <si>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</si>
  <si>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</si>
  <si>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</si>
  <si>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</si>
  <si>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</si>
  <si>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</si>
  <si>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</si>
  <si>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</si>
  <si>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</si>
  <si>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</si>
  <si>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</si>
  <si>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</si>
  <si>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</si>
  <si>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</si>
  <si>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</si>
  <si>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</si>
  <si>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</si>
  <si>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</si>
  <si>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</si>
  <si>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</si>
  <si>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</si>
  <si>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</si>
  <si>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</si>
  <si>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</si>
  <si>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</si>
  <si>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</si>
  <si>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</si>
  <si>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</si>
  <si>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</si>
  <si>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</si>
  <si>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</si>
  <si>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</si>
  <si>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</si>
  <si>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</si>
  <si>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</si>
  <si>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</si>
  <si>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</si>
  <si>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</si>
  <si>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</si>
  <si>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</si>
  <si>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</si>
  <si>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</si>
  <si>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</si>
  <si>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</si>
  <si>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</si>
  <si>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</si>
  <si>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</si>
  <si>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</si>
  <si>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</si>
  <si>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</si>
  <si>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</si>
  <si>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</si>
  <si>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</si>
  <si>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</si>
  <si>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</si>
  <si>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</si>
  <si>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</si>
  <si>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</si>
  <si>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</si>
  <si>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</si>
  <si>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</si>
  <si>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</si>
  <si>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</si>
  <si>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</si>
  <si>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</si>
  <si>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</si>
  <si>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</si>
  <si>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</si>
  <si>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</si>
  <si>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</si>
  <si>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</si>
  <si>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</si>
  <si>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</si>
  <si>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</si>
  <si>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</si>
  <si>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</si>
  <si>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</si>
  <si>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</si>
  <si>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</si>
  <si>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</si>
  <si>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</si>
  <si>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</si>
  <si>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</si>
  <si>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</si>
  <si>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</si>
  <si>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</si>
  <si>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</si>
  <si>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</si>
  <si>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</si>
  <si>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</si>
  <si>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</si>
  <si>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</si>
  <si>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</si>
  <si>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</si>
  <si>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</si>
  <si>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</si>
  <si>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</si>
  <si>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</si>
  <si>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</si>
  <si>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</si>
  <si>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</si>
  <si>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</si>
  <si>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</si>
  <si>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</si>
  <si>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</si>
  <si>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</si>
  <si>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</si>
  <si>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</si>
  <si>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</si>
  <si>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</si>
  <si>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</si>
  <si>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</si>
  <si>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</si>
  <si>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</si>
  <si>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</si>
  <si>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</si>
  <si>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</si>
  <si>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</si>
  <si>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</si>
  <si>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</si>
  <si>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</si>
  <si>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</si>
  <si>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</si>
  <si>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</si>
  <si>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</si>
  <si>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</si>
  <si>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</si>
  <si>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</si>
  <si>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</si>
  <si>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</si>
  <si>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</si>
  <si>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</si>
  <si>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</si>
  <si>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</si>
  <si>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</si>
  <si>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</si>
  <si>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</si>
  <si>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</si>
  <si>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</si>
  <si>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</si>
  <si>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</si>
  <si>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</si>
  <si>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</si>
  <si>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</si>
  <si>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</si>
  <si>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</si>
  <si>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</si>
  <si>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</si>
  <si>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</si>
  <si>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</si>
  <si>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</si>
  <si>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</si>
  <si>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</si>
  <si>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</si>
  <si>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</si>
  <si>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</si>
  <si>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</si>
  <si>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</si>
  <si>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</si>
  <si>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</si>
  <si>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</si>
  <si>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</si>
  <si>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</si>
  <si>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</si>
  <si>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</si>
  <si>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</si>
  <si>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</si>
  <si>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</si>
  <si>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</si>
  <si>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</si>
  <si>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</si>
  <si>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</si>
  <si>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</si>
  <si>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</si>
  <si>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</si>
  <si>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</si>
  <si>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</si>
  <si>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</si>
  <si>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</si>
  <si>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</si>
  <si>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</si>
  <si>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</si>
  <si>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</si>
  <si>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</si>
  <si>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</si>
  <si>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</si>
  <si>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</si>
  <si>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</si>
  <si>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</si>
  <si>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</si>
  <si>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</si>
  <si>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</si>
  <si>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</si>
  <si>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</si>
  <si>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</si>
  <si>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</si>
  <si>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</si>
  <si>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</si>
  <si>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</si>
  <si>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</si>
  <si>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</si>
  <si>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</si>
  <si>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</si>
  <si>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</si>
  <si>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</si>
  <si>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</si>
  <si>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</si>
  <si>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</si>
  <si>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</si>
  <si>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</si>
  <si>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</si>
  <si>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</si>
  <si>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</si>
  <si>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</si>
  <si>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</si>
  <si>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</si>
  <si>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</si>
  <si>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</si>
  <si>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</si>
  <si>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</si>
  <si>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</si>
  <si>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</si>
  <si>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</si>
  <si>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</si>
  <si>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</si>
  <si>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</si>
  <si>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</si>
  <si>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</si>
  <si>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</si>
  <si>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</si>
  <si>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</si>
  <si>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</si>
  <si>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</si>
  <si>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</si>
  <si>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</si>
  <si>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</si>
  <si>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</si>
  <si>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</si>
  <si>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</si>
  <si>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</si>
  <si>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</si>
  <si>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</si>
  <si>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</si>
  <si>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</si>
  <si>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</si>
  <si>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</si>
  <si>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</si>
  <si>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</si>
  <si>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</si>
  <si>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</si>
  <si>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</si>
  <si>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</si>
  <si>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</si>
  <si>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</si>
  <si>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</si>
  <si>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</si>
  <si>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</si>
  <si>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</si>
  <si>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</si>
  <si>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</si>
  <si>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</si>
  <si>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</si>
  <si>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</si>
  <si>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</si>
  <si>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</si>
  <si>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</si>
  <si>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</si>
  <si>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</si>
  <si>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</si>
  <si>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</si>
  <si>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</si>
  <si>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</si>
  <si>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</si>
  <si>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</si>
  <si>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</si>
  <si>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</si>
  <si>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</si>
  <si>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</si>
  <si>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</si>
  <si>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</si>
  <si>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</si>
  <si>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</si>
  <si>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</si>
  <si>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</si>
  <si>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</si>
  <si>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</si>
  <si>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</si>
  <si>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</si>
  <si>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</si>
  <si>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</si>
  <si>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</si>
  <si>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</si>
  <si>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</si>
  <si>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</si>
  <si>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</si>
  <si>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</si>
  <si>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</si>
  <si>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</si>
  <si>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</si>
  <si>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</si>
  <si>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</si>
  <si>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</si>
  <si>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</si>
  <si>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</si>
  <si>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</si>
  <si>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</si>
  <si>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</si>
  <si>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</si>
  <si>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</si>
  <si>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</si>
  <si>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</si>
  <si>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</si>
  <si>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</si>
  <si>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</si>
  <si>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</si>
  <si>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</si>
  <si>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</si>
  <si>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</si>
  <si>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</si>
  <si>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</si>
  <si>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</si>
  <si>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</si>
  <si>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</si>
  <si>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</si>
  <si>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</si>
  <si>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</si>
  <si>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</si>
  <si>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</si>
  <si>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</si>
  <si>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</si>
  <si>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</si>
  <si>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</si>
  <si>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</si>
  <si>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</si>
  <si>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</si>
  <si>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</si>
  <si>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</si>
  <si>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</si>
  <si>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</si>
  <si>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</si>
  <si>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</si>
  <si>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</si>
  <si>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</si>
  <si>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</si>
  <si>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</si>
  <si>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</si>
  <si>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</si>
  <si>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</si>
  <si>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</si>
  <si>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</si>
  <si>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</si>
  <si>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</si>
  <si>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</si>
  <si>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</si>
  <si>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</si>
  <si>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</si>
  <si>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</si>
  <si>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</si>
  <si>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</si>
  <si>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</si>
  <si>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</si>
  <si>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</si>
  <si>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</si>
  <si>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</si>
  <si>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</si>
  <si>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</si>
  <si>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</si>
  <si>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</si>
  <si>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</si>
  <si>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</si>
  <si>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</si>
  <si>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</si>
  <si>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</si>
  <si>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</si>
  <si>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</si>
  <si>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</si>
  <si>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</si>
  <si>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</si>
  <si>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</si>
  <si>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</si>
  <si>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</si>
  <si>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</si>
  <si>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</si>
  <si>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</si>
  <si>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</si>
  <si>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</si>
  <si>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</si>
  <si>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</si>
  <si>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</si>
  <si>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</si>
  <si>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</si>
  <si>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</si>
  <si>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</si>
  <si>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</si>
  <si>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</si>
  <si>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</si>
  <si>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</si>
  <si>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</si>
  <si>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</si>
  <si>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</si>
  <si>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</si>
  <si>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</si>
  <si>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</si>
  <si>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</si>
  <si>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</si>
  <si>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</si>
  <si>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</si>
  <si>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</si>
  <si>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</si>
  <si>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</si>
  <si>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</si>
  <si>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</si>
  <si>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</si>
  <si>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</si>
  <si>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</si>
  <si>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</si>
  <si>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</si>
  <si>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</si>
  <si>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</si>
  <si>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</si>
  <si>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</si>
  <si>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</si>
  <si>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</si>
  <si>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</si>
  <si>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</si>
  <si>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</si>
  <si>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</si>
  <si>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</si>
  <si>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</si>
  <si>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</si>
  <si>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</si>
  <si>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</si>
  <si>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</si>
  <si>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</si>
  <si>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</si>
  <si>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</si>
  <si>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</si>
  <si>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</si>
  <si>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</si>
  <si>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</si>
  <si>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</si>
  <si>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</si>
  <si>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</si>
  <si>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</si>
  <si>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</si>
  <si>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</si>
  <si>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</si>
  <si>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</si>
  <si>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</si>
  <si>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</si>
  <si>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</si>
  <si>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</si>
  <si>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</si>
  <si>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</si>
  <si>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</si>
  <si>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</si>
  <si>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</si>
  <si>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</si>
  <si>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</si>
  <si>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</si>
  <si>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</si>
  <si>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</si>
  <si>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</si>
  <si>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</si>
  <si>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</si>
  <si>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</si>
  <si>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</si>
  <si>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</si>
  <si>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</si>
  <si>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</si>
  <si>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</si>
  <si>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</si>
  <si>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</si>
  <si>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</si>
  <si>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</si>
  <si>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</si>
  <si>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</si>
  <si>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</si>
  <si>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</si>
  <si>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</si>
  <si>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</si>
  <si>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</si>
  <si>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</si>
  <si>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</si>
  <si>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</si>
  <si>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</si>
  <si>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</si>
  <si>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</si>
  <si>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</si>
  <si>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</si>
  <si>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</si>
  <si>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</si>
  <si>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</si>
  <si>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</si>
  <si>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</si>
  <si>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</si>
  <si>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</si>
  <si>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</si>
  <si>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</si>
  <si>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</si>
  <si>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</si>
  <si>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</si>
  <si>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</si>
  <si>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</si>
  <si>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</si>
  <si>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</si>
  <si>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</si>
  <si>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</si>
  <si>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</si>
  <si>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</si>
  <si>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</si>
  <si>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</si>
  <si>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</si>
  <si>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</si>
  <si>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</si>
  <si>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</si>
  <si>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</si>
  <si>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</si>
  <si>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</si>
  <si>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</si>
  <si>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</si>
  <si>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</si>
  <si>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</si>
  <si>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</si>
  <si>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</si>
  <si>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</si>
  <si>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</si>
  <si>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</si>
  <si>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</si>
  <si>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</si>
  <si>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</si>
  <si>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</si>
  <si>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</si>
  <si>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</si>
  <si>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</si>
  <si>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</si>
  <si>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</si>
  <si>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</si>
  <si>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</si>
  <si>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</si>
  <si>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</si>
  <si>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</si>
  <si>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</si>
  <si>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</si>
  <si>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</si>
  <si>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</si>
  <si>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</si>
  <si>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</si>
  <si>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</si>
  <si>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</si>
  <si>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</si>
  <si>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</si>
  <si>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</si>
  <si>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</si>
  <si>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</si>
  <si>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</si>
  <si>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</si>
  <si>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</si>
  <si>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</si>
  <si>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</si>
  <si>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</si>
  <si>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</si>
  <si>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</si>
  <si>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</si>
  <si>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</si>
  <si>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</si>
  <si>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</si>
  <si>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</si>
  <si>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</si>
  <si>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</si>
  <si>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</si>
  <si>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</si>
  <si>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</si>
  <si>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</si>
  <si>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</si>
  <si>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</si>
  <si>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</si>
  <si>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</si>
  <si>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</si>
  <si>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</si>
  <si>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</si>
  <si>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</si>
  <si>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</si>
  <si>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</si>
  <si>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</si>
  <si>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</si>
  <si>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</si>
  <si>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</si>
  <si>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</si>
  <si>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</si>
  <si>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</si>
  <si>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</si>
  <si>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</si>
  <si>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</si>
  <si>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</si>
  <si>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</si>
  <si>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</si>
  <si>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</si>
  <si>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</si>
  <si>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</si>
  <si>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</si>
  <si>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</si>
  <si>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</si>
  <si>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</si>
  <si>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</si>
  <si>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</si>
  <si>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</si>
  <si>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</si>
  <si>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</si>
  <si>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</si>
  <si>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</si>
  <si>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</si>
  <si>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</si>
  <si>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</si>
  <si>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</si>
  <si>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</si>
  <si>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</si>
  <si>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</si>
  <si>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</si>
  <si>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</si>
  <si>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</si>
  <si>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</si>
  <si>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</si>
  <si>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</si>
  <si>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</si>
  <si>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</si>
  <si>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</si>
  <si>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</si>
  <si>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</si>
  <si>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</si>
  <si>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</si>
  <si>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</si>
  <si>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</si>
  <si>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</si>
  <si>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</si>
  <si>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</si>
  <si>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</si>
  <si>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</si>
  <si>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</si>
  <si>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</si>
  <si>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</si>
  <si>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</si>
  <si>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</si>
  <si>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</si>
  <si>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</si>
  <si>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</si>
  <si>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</si>
  <si>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</si>
  <si>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</si>
  <si>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</si>
  <si>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</si>
  <si>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</si>
  <si>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</si>
  <si>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</si>
  <si>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</si>
  <si>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</si>
  <si>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</si>
  <si>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</si>
  <si>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</si>
  <si>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</si>
  <si>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</si>
  <si>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</si>
  <si>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</si>
  <si>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</si>
  <si>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</si>
  <si>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</si>
  <si>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</si>
  <si>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</si>
  <si>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</si>
  <si>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</si>
  <si>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</si>
  <si>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</si>
  <si>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</si>
  <si>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</si>
  <si>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</si>
  <si>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</si>
  <si>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</si>
  <si>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</si>
  <si>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</si>
  <si>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</si>
  <si>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</si>
  <si>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</si>
  <si>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</si>
  <si>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</si>
  <si>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</si>
  <si>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</si>
  <si>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</si>
  <si>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</si>
  <si>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</si>
  <si>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</si>
  <si>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</si>
  <si>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</si>
  <si>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</si>
  <si>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</si>
  <si>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</si>
  <si>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</si>
  <si>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</si>
  <si>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</si>
  <si>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</si>
  <si>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</si>
  <si>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</si>
  <si>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</si>
  <si>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</si>
  <si>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</si>
  <si>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</si>
  <si>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</si>
  <si>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</si>
  <si>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</si>
  <si>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</si>
  <si>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</si>
  <si>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</si>
  <si>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</si>
  <si>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</si>
  <si>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</si>
  <si>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</si>
  <si>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</si>
  <si>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</si>
  <si>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</si>
  <si>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</si>
  <si>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</si>
  <si>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</si>
  <si>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</si>
  <si>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</si>
  <si>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</si>
  <si>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</si>
  <si>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</si>
  <si>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</si>
  <si>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</si>
  <si>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</si>
  <si>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</si>
  <si>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</si>
  <si>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</si>
  <si>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</si>
  <si>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</si>
  <si>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</si>
  <si>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</si>
  <si>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</si>
  <si>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</si>
  <si>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</si>
  <si>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</si>
  <si>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</si>
  <si>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</si>
  <si>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</si>
  <si>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</si>
  <si>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</si>
  <si>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</si>
  <si>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</si>
  <si>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</si>
  <si>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</si>
  <si>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</si>
  <si>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</si>
  <si>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</si>
  <si>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</si>
  <si>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</si>
  <si>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</si>
  <si>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</si>
  <si>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</si>
  <si>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</si>
  <si>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</si>
  <si>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</si>
  <si>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</si>
  <si>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</si>
  <si>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</si>
  <si>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</si>
  <si>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</si>
  <si>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</si>
  <si>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</si>
  <si>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</si>
  <si>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</si>
  <si>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</si>
  <si>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</si>
  <si>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</si>
  <si>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</si>
  <si>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</si>
  <si>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</si>
  <si>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</si>
  <si>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</si>
  <si>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</si>
  <si>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</si>
  <si>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</si>
  <si>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</si>
  <si>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</si>
  <si>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</si>
  <si>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</si>
  <si>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</si>
  <si>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</si>
  <si>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</si>
  <si>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</si>
  <si>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</si>
  <si>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</si>
  <si>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</si>
  <si>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</si>
  <si>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</si>
  <si>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</si>
  <si>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</si>
  <si>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</si>
  <si>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</si>
  <si>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</si>
  <si>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</si>
  <si>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</si>
  <si>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</si>
  <si>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</si>
  <si>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</si>
  <si>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</si>
  <si>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</si>
  <si>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</si>
  <si>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</si>
  <si>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</si>
  <si>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</si>
  <si>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</si>
  <si>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</si>
  <si>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</si>
  <si>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</si>
  <si>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</si>
  <si>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</si>
  <si>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</si>
  <si>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</si>
  <si>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</si>
  <si>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</si>
  <si>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</si>
  <si>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</si>
  <si>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</si>
  <si>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</si>
  <si>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</si>
  <si>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</si>
  <si>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</si>
  <si>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</si>
  <si>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</si>
  <si>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</si>
  <si>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</si>
  <si>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</si>
  <si>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</si>
  <si>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</si>
  <si>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</si>
  <si>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</si>
  <si>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</si>
  <si>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</si>
  <si>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</si>
  <si>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</si>
  <si>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</si>
  <si>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</si>
  <si>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</si>
  <si>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</si>
  <si>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</si>
  <si>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</si>
  <si>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</si>
  <si>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</si>
  <si>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</si>
  <si>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</si>
  <si>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</si>
  <si>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</si>
  <si>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</si>
  <si>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</si>
  <si>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</si>
  <si>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</si>
  <si>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</si>
  <si>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</si>
  <si>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</si>
  <si>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</si>
  <si>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</si>
  <si>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</si>
  <si>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</si>
  <si>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</si>
  <si>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</si>
  <si>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</si>
  <si>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</si>
  <si>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</si>
  <si>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</si>
  <si>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</si>
  <si>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</si>
  <si>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</si>
  <si>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</si>
  <si>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</si>
  <si>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</si>
  <si>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</si>
  <si>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</si>
  <si>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</si>
  <si>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</si>
  <si>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</si>
  <si>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</si>
  <si>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</si>
  <si>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</si>
  <si>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</si>
  <si>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</si>
  <si>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</si>
  <si>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</si>
  <si>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</si>
  <si>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</si>
  <si>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</si>
  <si>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</si>
  <si>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</si>
  <si>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</si>
  <si>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</si>
  <si>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</si>
  <si>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</si>
  <si>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</si>
  <si>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</si>
  <si>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</si>
  <si>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</si>
  <si>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</si>
  <si>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</si>
  <si>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</si>
  <si>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</si>
  <si>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</si>
  <si>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</si>
  <si>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</si>
  <si>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</si>
  <si>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</si>
  <si>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</si>
  <si>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</si>
  <si>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</si>
  <si>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</si>
  <si>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</si>
  <si>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</si>
  <si>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</si>
  <si>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</si>
  <si>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</si>
  <si>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</si>
  <si>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</si>
  <si>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</si>
  <si>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</si>
  <si>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</si>
  <si>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</si>
  <si>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</si>
  <si>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</si>
  <si>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</si>
  <si>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</si>
  <si>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</si>
  <si>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</si>
  <si>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</si>
  <si>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</si>
  <si>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</si>
  <si>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</si>
  <si>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</si>
  <si>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</si>
  <si>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</si>
  <si>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</si>
  <si>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</si>
  <si>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</si>
  <si>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</si>
  <si>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</si>
  <si>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</si>
  <si>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</si>
  <si>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</si>
  <si>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</si>
  <si>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</si>
  <si>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</si>
  <si>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</si>
  <si>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</si>
  <si>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</si>
  <si>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</si>
  <si>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</si>
  <si>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</si>
  <si>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</si>
  <si>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</si>
  <si>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</si>
  <si>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</si>
  <si>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</si>
  <si>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</si>
  <si>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</si>
  <si>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</si>
  <si>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</si>
  <si>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</si>
  <si>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</si>
  <si>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</si>
  <si>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</si>
  <si>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</si>
  <si>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</si>
  <si>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</si>
  <si>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</si>
  <si>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</si>
  <si>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</si>
  <si>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</si>
  <si>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</si>
  <si>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</si>
  <si>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</si>
  <si>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</si>
  <si>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</si>
  <si>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</si>
  <si>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</si>
  <si>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</si>
  <si>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</si>
  <si>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</si>
  <si>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</si>
  <si>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</si>
  <si>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</si>
  <si>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</si>
  <si>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</si>
  <si>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</si>
  <si>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</si>
  <si>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</si>
  <si>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</si>
  <si>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</si>
  <si>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</si>
  <si>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</si>
  <si>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</si>
  <si>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</si>
  <si>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</si>
  <si>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</si>
  <si>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</si>
  <si>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</si>
  <si>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</si>
  <si>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</si>
  <si>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</si>
  <si>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</si>
  <si>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</si>
  <si>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</si>
  <si>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</si>
  <si>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</si>
  <si>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</si>
  <si>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</si>
  <si>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</si>
  <si>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</si>
  <si>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</si>
  <si>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</si>
  <si>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</si>
  <si>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</si>
  <si>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</si>
  <si>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</si>
  <si>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</si>
  <si>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</si>
  <si>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</si>
  <si>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</si>
  <si>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</si>
  <si>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</si>
  <si>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</si>
  <si>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</si>
  <si>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</si>
  <si>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</si>
  <si>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</si>
  <si>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</si>
  <si>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</si>
  <si>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</si>
  <si>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</si>
  <si>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</si>
  <si>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</si>
  <si>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</si>
  <si>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</si>
  <si>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</si>
  <si>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</si>
  <si>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</si>
  <si>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</si>
  <si>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</si>
  <si>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</si>
  <si>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</si>
  <si>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</si>
  <si>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</si>
  <si>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</si>
  <si>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</si>
  <si>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</si>
  <si>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</si>
  <si>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</si>
  <si>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</si>
  <si>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</si>
  <si>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</si>
  <si>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</si>
  <si>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</si>
  <si>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</si>
  <si>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</si>
  <si>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</si>
  <si>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</si>
  <si>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</si>
  <si>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</si>
  <si>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</si>
  <si>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</si>
  <si>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</si>
  <si>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</si>
  <si>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</si>
  <si>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</si>
  <si>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</si>
  <si>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</si>
  <si>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</si>
  <si>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</si>
  <si>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</si>
  <si>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</si>
  <si>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</si>
  <si>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</si>
  <si>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</si>
  <si>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</si>
  <si>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</si>
  <si>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</si>
  <si>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</si>
  <si>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</si>
  <si>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</si>
  <si>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</si>
  <si>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</si>
  <si>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</si>
  <si>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</si>
  <si>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</si>
  <si>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</si>
  <si>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</si>
  <si>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</si>
  <si>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</si>
  <si>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</si>
  <si>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</si>
  <si>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</si>
  <si>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</si>
  <si>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</si>
  <si>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</si>
  <si>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</si>
  <si>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</si>
  <si>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</si>
  <si>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</si>
  <si>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</si>
  <si>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</si>
  <si>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</si>
  <si>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</si>
  <si>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</si>
  <si>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</si>
  <si>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</si>
  <si>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</si>
  <si>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</si>
  <si>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</si>
  <si>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</si>
  <si>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</si>
  <si>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</si>
  <si>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</si>
  <si>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</si>
  <si>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</si>
  <si>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</si>
  <si>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</si>
  <si>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</si>
  <si>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</si>
  <si>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</si>
  <si>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</si>
  <si>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</si>
  <si>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</si>
  <si>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</si>
  <si>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</si>
  <si>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</si>
  <si>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</si>
  <si>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</si>
  <si>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</si>
  <si>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</si>
  <si>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</si>
  <si>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</si>
  <si>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</si>
  <si>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</si>
  <si>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</si>
  <si>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</si>
  <si>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</si>
  <si>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</si>
  <si>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</si>
  <si>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</si>
  <si>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</si>
  <si>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</si>
  <si>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</si>
  <si>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</si>
  <si>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</si>
  <si>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</si>
  <si>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</si>
  <si>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</si>
  <si>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</si>
  <si>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</si>
  <si>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</si>
  <si>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</si>
  <si>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</si>
  <si>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</si>
  <si>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</si>
  <si>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</si>
  <si>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</si>
  <si>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</si>
  <si>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</si>
  <si>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</si>
  <si>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</si>
  <si>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</si>
  <si>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</si>
  <si>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</si>
  <si>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</si>
  <si>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</si>
  <si>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</si>
  <si>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</si>
  <si>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</si>
  <si>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</si>
  <si>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</si>
  <si>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</si>
  <si>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</si>
  <si>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</si>
  <si>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</si>
  <si>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</si>
  <si>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</si>
  <si>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</si>
  <si>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</si>
  <si>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</si>
  <si>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</si>
  <si>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</si>
  <si>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</si>
  <si>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</si>
  <si>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</si>
  <si>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</si>
  <si>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</si>
  <si>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</si>
  <si>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</si>
  <si>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</si>
  <si>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</si>
  <si>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</si>
  <si>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</si>
  <si>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</si>
  <si>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</si>
  <si>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</si>
  <si>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</si>
  <si>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</si>
  <si>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</si>
  <si>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</si>
  <si>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</si>
  <si>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</si>
  <si>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</si>
  <si>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</si>
  <si>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</si>
  <si>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</si>
  <si>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</si>
  <si>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</si>
  <si>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</si>
  <si>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</si>
  <si>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</si>
  <si>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</si>
  <si>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</si>
  <si>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</si>
  <si>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</si>
  <si>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</si>
  <si>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</si>
  <si>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</si>
  <si>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</si>
  <si>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</si>
  <si>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</si>
  <si>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</si>
  <si>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</si>
  <si>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</si>
  <si>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</si>
  <si>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</si>
  <si>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</si>
  <si>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</si>
  <si>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</si>
  <si>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</si>
  <si>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</si>
  <si>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</si>
  <si>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</si>
  <si>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</si>
  <si>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</si>
  <si>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</si>
  <si>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</si>
  <si>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</si>
  <si>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</si>
  <si>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</si>
  <si>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</si>
  <si>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</si>
  <si>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</si>
  <si>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</si>
  <si>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</si>
  <si>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</si>
  <si>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</si>
  <si>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</si>
  <si>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</si>
  <si>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</si>
  <si>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</si>
  <si>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</si>
  <si>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</si>
  <si>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</si>
  <si>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</si>
  <si>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</si>
  <si>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</si>
  <si>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</si>
  <si>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</si>
  <si>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</si>
  <si>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</si>
  <si>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</si>
  <si>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</si>
  <si>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</si>
  <si>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</si>
  <si>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</si>
  <si>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</si>
  <si>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</si>
  <si>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</si>
  <si>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</si>
  <si>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</si>
  <si>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</si>
  <si>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</si>
  <si>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</si>
  <si>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</si>
  <si>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</si>
  <si>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</si>
  <si>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</si>
  <si>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</si>
  <si>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</si>
  <si>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</si>
  <si>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</si>
  <si>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</si>
  <si>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</si>
  <si>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</si>
  <si>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</si>
  <si>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</si>
  <si>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</si>
  <si>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</si>
  <si>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</si>
  <si>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</si>
  <si>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</si>
  <si>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</si>
  <si>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</si>
  <si>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</si>
  <si>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</si>
  <si>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</si>
  <si>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</si>
  <si>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</si>
  <si>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</si>
  <si>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</si>
  <si>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</si>
  <si>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</si>
  <si>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</si>
  <si>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</si>
  <si>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</si>
  <si>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</si>
  <si>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</si>
  <si>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</si>
  <si>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</si>
  <si>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</si>
  <si>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</si>
  <si>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</si>
  <si>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</si>
  <si>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</si>
  <si>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</si>
  <si>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</si>
  <si>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</si>
  <si>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</si>
  <si>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</si>
  <si>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</si>
  <si>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</si>
  <si>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</si>
  <si>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</si>
  <si>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</si>
  <si>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</si>
  <si>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</si>
  <si>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</si>
  <si>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</si>
  <si>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</si>
  <si>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</si>
  <si>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</si>
  <si>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</si>
  <si>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</si>
  <si>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</si>
  <si>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</si>
  <si>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</si>
  <si>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</si>
  <si>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</si>
  <si>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</si>
  <si>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</si>
  <si>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</si>
  <si>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</si>
  <si>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</si>
  <si>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</si>
  <si>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</si>
  <si>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</si>
  <si>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</si>
  <si>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</si>
  <si>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</si>
  <si>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</si>
  <si>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</si>
  <si>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</si>
  <si>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</si>
  <si>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</si>
  <si>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</si>
  <si>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</si>
  <si>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</si>
  <si>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</si>
  <si>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</si>
  <si>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</si>
  <si>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</si>
  <si>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</si>
  <si>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</si>
  <si>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</si>
  <si>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</si>
  <si>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</si>
  <si>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</si>
  <si>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</si>
  <si>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</si>
  <si>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</si>
  <si>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</si>
  <si>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</si>
  <si>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</si>
  <si>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</si>
  <si>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</si>
  <si>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</si>
  <si>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</si>
  <si>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</si>
  <si>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</si>
  <si>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</si>
  <si>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</si>
  <si>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</si>
  <si>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</si>
  <si>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</si>
  <si>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</si>
  <si>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</si>
  <si>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</si>
  <si>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</si>
  <si>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</si>
  <si>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</si>
  <si>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</si>
  <si>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</si>
  <si>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</si>
  <si>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</si>
  <si>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</si>
  <si>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</si>
  <si>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</si>
  <si>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</si>
  <si>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</si>
  <si>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</si>
  <si>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</si>
  <si>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</si>
  <si>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</si>
  <si>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</si>
  <si>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</si>
  <si>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</si>
  <si>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</si>
  <si>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</si>
  <si>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</si>
  <si>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</si>
  <si>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</si>
  <si>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</si>
  <si>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</si>
  <si>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</si>
  <si>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</si>
  <si>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</si>
  <si>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</si>
  <si>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</si>
  <si>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</si>
  <si>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</si>
  <si>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</si>
  <si>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</si>
  <si>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</si>
  <si>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</si>
  <si>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</si>
  <si>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</si>
  <si>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</si>
  <si>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</si>
  <si>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</si>
  <si>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</si>
  <si>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</si>
  <si>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</si>
  <si>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</si>
  <si>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</si>
  <si>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</si>
  <si>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</si>
  <si>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</si>
  <si>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</si>
  <si>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</si>
  <si>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</si>
  <si>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</si>
  <si>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</si>
  <si>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</si>
  <si>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</si>
  <si>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</si>
  <si>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</si>
  <si>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</si>
  <si>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</si>
  <si>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</si>
  <si>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</si>
  <si>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</si>
  <si>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</si>
  <si>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</si>
  <si>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</si>
  <si>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</si>
  <si>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</si>
  <si>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</si>
  <si>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</si>
  <si>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</si>
  <si>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</si>
  <si>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</si>
  <si>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</si>
  <si>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</si>
  <si>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</si>
  <si>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</si>
  <si>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</si>
  <si>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</si>
  <si>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</si>
  <si>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</si>
  <si>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</si>
  <si>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</si>
  <si>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</si>
  <si>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</si>
  <si>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</si>
  <si>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</si>
  <si>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</si>
  <si>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</si>
  <si>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</si>
  <si>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</si>
  <si>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</si>
  <si>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</si>
  <si>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</si>
  <si>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</si>
  <si>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</si>
  <si>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</si>
  <si>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</si>
  <si>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</si>
  <si>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</si>
  <si>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</si>
  <si>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</si>
  <si>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</si>
  <si>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</si>
  <si>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</si>
  <si>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</si>
  <si>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</si>
  <si>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</si>
  <si>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</si>
  <si>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</si>
  <si>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</si>
  <si>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</si>
  <si>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</si>
  <si>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</si>
  <si>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</si>
  <si>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</si>
  <si>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</si>
  <si>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</si>
  <si>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</si>
  <si>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</si>
  <si>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</si>
  <si>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</si>
  <si>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</si>
  <si>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</si>
  <si>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</si>
  <si>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</si>
  <si>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</si>
  <si>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</si>
  <si>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</si>
  <si>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</si>
  <si>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</si>
  <si>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</si>
  <si>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</si>
  <si>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</si>
  <si>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</si>
  <si>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</si>
  <si>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</si>
  <si>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</si>
  <si>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</si>
  <si>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</si>
  <si>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</si>
  <si>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</si>
  <si>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</si>
  <si>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</si>
  <si>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</si>
  <si>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</si>
  <si>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</si>
  <si>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</si>
  <si>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</si>
  <si>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</si>
  <si>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</si>
  <si>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</si>
  <si>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</si>
  <si>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</si>
  <si>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</si>
  <si>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</si>
  <si>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</si>
  <si>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</si>
  <si>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</si>
  <si>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</si>
  <si>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</si>
  <si>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</si>
  <si>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</si>
  <si>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</si>
  <si>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</si>
  <si>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</si>
  <si>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</si>
  <si>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</si>
  <si>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</si>
  <si>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</si>
  <si>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</si>
  <si>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</si>
  <si>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</si>
  <si>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</si>
  <si>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</si>
  <si>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</si>
  <si>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</si>
  <si>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</si>
  <si>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</si>
  <si>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</si>
  <si>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</si>
  <si>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</si>
  <si>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</si>
  <si>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</si>
  <si>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</si>
  <si>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</si>
  <si>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</si>
  <si>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</si>
  <si>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</si>
  <si>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</si>
  <si>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</si>
  <si>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</si>
  <si>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</si>
  <si>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</si>
  <si>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</si>
  <si>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</si>
  <si>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</si>
  <si>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</si>
  <si>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</si>
  <si>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</si>
  <si>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</si>
  <si>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</si>
  <si>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</si>
  <si>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</si>
  <si>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</si>
  <si>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</si>
  <si>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</si>
  <si>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</si>
  <si>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</si>
  <si>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</si>
  <si>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</si>
  <si>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</si>
  <si>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</si>
  <si>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</si>
  <si>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</si>
  <si>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</si>
  <si>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</si>
  <si>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</si>
  <si>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</si>
  <si>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</si>
  <si>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</si>
  <si>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</si>
  <si>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</si>
  <si>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</si>
  <si>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</si>
  <si>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</si>
  <si>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</si>
  <si>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</si>
  <si>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</si>
  <si>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</si>
  <si>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</si>
  <si>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</si>
  <si>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</si>
  <si>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</si>
  <si>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</si>
  <si>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</si>
  <si>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</si>
  <si>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</si>
  <si>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</si>
  <si>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</si>
  <si>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</si>
  <si>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</si>
  <si>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</si>
  <si>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</si>
  <si>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</si>
  <si>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</si>
  <si>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</si>
  <si>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</si>
  <si>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</si>
  <si>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</si>
  <si>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</si>
  <si>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</si>
  <si>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</si>
  <si>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</si>
  <si>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</si>
  <si>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</si>
  <si>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</si>
  <si>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</si>
  <si>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</si>
  <si>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</si>
  <si>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</si>
  <si>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</si>
  <si>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</si>
  <si>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</si>
  <si>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</si>
  <si>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</si>
  <si>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</si>
  <si>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</si>
  <si>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</si>
  <si>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</si>
  <si>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</si>
  <si>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</si>
  <si>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</si>
  <si>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</si>
  <si>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</si>
  <si>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</si>
  <si>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</si>
  <si>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</si>
  <si>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</si>
  <si>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</si>
  <si>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</si>
  <si>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</si>
  <si>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</si>
  <si>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</si>
  <si>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</si>
  <si>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</si>
  <si>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</si>
  <si>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</si>
  <si>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</si>
  <si>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</si>
  <si>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</si>
  <si>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</si>
  <si>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</si>
  <si>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</si>
  <si>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</si>
  <si>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</si>
  <si>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</si>
  <si>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</si>
  <si>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</si>
  <si>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</si>
  <si>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</si>
  <si>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</si>
  <si>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</si>
  <si>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</si>
  <si>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</si>
  <si>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</si>
  <si>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</si>
  <si>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</si>
  <si>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</si>
  <si>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</si>
  <si>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</si>
  <si>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</si>
  <si>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</si>
  <si>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</si>
  <si>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</si>
  <si>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</si>
  <si>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</si>
  <si>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</si>
  <si>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</si>
  <si>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</si>
  <si>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</si>
  <si>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</si>
  <si>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</si>
  <si>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</si>
  <si>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</si>
  <si>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</si>
  <si>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</si>
  <si>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</si>
  <si>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</si>
  <si>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</si>
  <si>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</si>
  <si>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</si>
  <si>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</si>
  <si>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</si>
  <si>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</si>
  <si>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</si>
  <si>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</si>
  <si>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</si>
  <si>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</si>
  <si>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</si>
  <si>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</si>
  <si>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</si>
  <si>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</si>
  <si>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</si>
  <si>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</si>
  <si>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</si>
  <si>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</si>
  <si>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</si>
  <si>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</si>
  <si>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</si>
  <si>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</si>
  <si>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</si>
  <si>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</si>
  <si>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</si>
  <si>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</si>
  <si>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</si>
  <si>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</si>
  <si>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</si>
  <si>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</si>
  <si>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</si>
  <si>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</si>
  <si>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</si>
  <si>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</si>
  <si>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</si>
  <si>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</si>
  <si>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</si>
  <si>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</si>
  <si>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</si>
  <si>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</si>
  <si>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</si>
  <si>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</si>
  <si>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</si>
  <si>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</si>
  <si>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</si>
  <si>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</si>
  <si>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</si>
  <si>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</si>
  <si>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</si>
  <si>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</si>
  <si>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</si>
  <si>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</si>
  <si>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</si>
  <si>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</si>
  <si>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</si>
  <si>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</si>
  <si>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</si>
  <si>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</si>
  <si>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</si>
  <si>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</si>
  <si>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</si>
  <si>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</si>
  <si>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</si>
  <si>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</si>
  <si>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</si>
  <si>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</si>
  <si>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</si>
  <si>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</si>
  <si>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</si>
  <si>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</si>
  <si>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</si>
  <si>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</si>
  <si>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</si>
  <si>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</si>
  <si>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</si>
  <si>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</si>
  <si>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</si>
  <si>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</si>
  <si>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</si>
  <si>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</si>
  <si>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</si>
  <si>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</si>
  <si>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</si>
  <si>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</si>
  <si>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</si>
  <si>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</si>
  <si>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</si>
  <si>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</si>
  <si>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</si>
  <si>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</si>
  <si>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</si>
  <si>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</si>
  <si>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</si>
  <si>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</si>
  <si>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</si>
  <si>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</si>
  <si>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</si>
  <si>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</si>
  <si>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</si>
  <si>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</si>
  <si>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</si>
  <si>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</si>
  <si>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</si>
  <si>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</si>
  <si>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</si>
  <si>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</si>
  <si>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</si>
  <si>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</si>
  <si>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</si>
  <si>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</si>
  <si>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</si>
  <si>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</si>
  <si>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</si>
  <si>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</si>
  <si>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</si>
  <si>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</si>
  <si>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</si>
  <si>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</si>
  <si>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</si>
  <si>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</si>
  <si>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</si>
  <si>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</si>
  <si>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</si>
  <si>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</si>
  <si>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</si>
  <si>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</si>
  <si>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</si>
  <si>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</si>
  <si>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</si>
  <si>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</si>
  <si>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</si>
  <si>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</si>
  <si>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</si>
  <si>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</si>
  <si>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</si>
  <si>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</si>
  <si>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</si>
  <si>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</si>
  <si>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</si>
  <si>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</si>
  <si>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</si>
  <si>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</si>
  <si>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</si>
  <si>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</si>
  <si>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</si>
  <si>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</si>
  <si>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</si>
  <si>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</si>
  <si>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</si>
  <si>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</si>
  <si>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</si>
  <si>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</si>
  <si>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</si>
  <si>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</si>
  <si>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</si>
  <si>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</si>
  <si>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</si>
  <si>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</si>
  <si>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</si>
  <si>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</si>
  <si>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</si>
  <si>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</si>
  <si>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</si>
  <si>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</si>
  <si>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</si>
  <si>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</si>
  <si>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</si>
  <si>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</si>
  <si>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</si>
  <si>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</si>
  <si>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</si>
  <si>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</si>
  <si>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</si>
  <si>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</si>
  <si>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</si>
  <si>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</si>
  <si>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</si>
  <si>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</si>
  <si>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</si>
  <si>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</si>
  <si>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</si>
  <si>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</si>
  <si>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</si>
  <si>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</si>
  <si>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</si>
  <si>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</si>
  <si>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</si>
  <si>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</si>
  <si>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</si>
  <si>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</si>
  <si>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</si>
  <si>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</si>
  <si>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</si>
  <si>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</si>
  <si>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</si>
  <si>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</si>
  <si>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</si>
  <si>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</si>
  <si>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</si>
  <si>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</si>
  <si>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</si>
  <si>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</si>
  <si>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</si>
  <si>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</si>
  <si>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</si>
  <si>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</si>
  <si>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</si>
  <si>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</si>
  <si>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</si>
  <si>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</si>
  <si>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</si>
  <si>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</si>
  <si>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</si>
  <si>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</si>
  <si>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</si>
  <si>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</si>
  <si>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</si>
  <si>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</si>
  <si>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</si>
  <si>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</si>
  <si>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</si>
  <si>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</si>
  <si>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</si>
  <si>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</si>
  <si>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</si>
  <si>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</si>
  <si>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</si>
  <si>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</si>
  <si>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</si>
  <si>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</si>
  <si>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</si>
  <si>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</si>
  <si>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</si>
  <si>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</si>
  <si>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</si>
  <si>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</si>
  <si>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</si>
  <si>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</si>
  <si>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</si>
  <si>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</si>
  <si>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</si>
  <si>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</si>
  <si>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</si>
  <si>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</si>
  <si>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</si>
  <si>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</si>
  <si>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</si>
  <si>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</si>
  <si>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</si>
  <si>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</si>
  <si>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</si>
  <si>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</si>
  <si>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</si>
  <si>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</si>
  <si>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</si>
  <si>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</si>
  <si>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</si>
  <si>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</si>
  <si>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</si>
  <si>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</si>
  <si>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</si>
  <si>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</si>
  <si>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</si>
  <si>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</si>
  <si>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</si>
  <si>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</si>
  <si>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</si>
  <si>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</si>
  <si>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</si>
  <si>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</si>
  <si>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</si>
  <si>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</si>
  <si>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</si>
  <si>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</si>
  <si>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</si>
  <si>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</si>
  <si>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</si>
  <si>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</si>
  <si>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</si>
  <si>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</si>
  <si>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</si>
  <si>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</si>
  <si>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</si>
  <si>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</si>
  <si>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</si>
  <si>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</si>
  <si>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</si>
  <si>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</si>
  <si>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</si>
  <si>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</si>
  <si>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</si>
  <si>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</si>
  <si>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</si>
  <si>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</si>
  <si>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</si>
  <si>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</si>
  <si>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</si>
  <si>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</si>
  <si>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</si>
  <si>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</si>
  <si>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</si>
  <si>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</si>
  <si>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</si>
  <si>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</si>
  <si>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</si>
  <si>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</si>
  <si>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</si>
  <si>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</si>
  <si>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</si>
  <si>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</si>
  <si>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</si>
  <si>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</si>
  <si>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</si>
  <si>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</si>
  <si>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</si>
  <si>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</si>
  <si>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</si>
  <si>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</si>
  <si>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</si>
  <si>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</si>
  <si>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</si>
  <si>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</si>
  <si>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</si>
  <si>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</si>
  <si>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</si>
  <si>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</si>
  <si>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</si>
  <si>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</si>
  <si>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</si>
  <si>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</si>
  <si>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</si>
  <si>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</si>
  <si>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</si>
  <si>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</si>
  <si>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</si>
  <si>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</si>
  <si>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</si>
  <si>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</si>
  <si>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</si>
  <si>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</si>
  <si>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</si>
  <si>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</si>
  <si>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</si>
  <si>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</si>
  <si>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</si>
  <si>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</si>
  <si>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</si>
  <si>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</si>
  <si>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</si>
  <si>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</si>
  <si>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</si>
  <si>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</si>
  <si>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</si>
  <si>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</si>
  <si>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</si>
  <si>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</si>
  <si>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</si>
  <si>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</si>
  <si>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</si>
  <si>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</si>
  <si>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</si>
  <si>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</si>
  <si>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</si>
  <si>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</si>
  <si>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</si>
  <si>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</si>
  <si>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</si>
  <si>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</si>
  <si>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</si>
  <si>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</si>
  <si>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</si>
  <si>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</si>
  <si>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</si>
  <si>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</si>
  <si>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</si>
  <si>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</si>
  <si>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</si>
  <si>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</si>
  <si>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</si>
  <si>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</si>
  <si>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</si>
  <si>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</si>
  <si>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</si>
  <si>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</si>
  <si>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</si>
  <si>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</si>
  <si>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</si>
  <si>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</si>
  <si>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</si>
  <si>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</si>
  <si>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</si>
  <si>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</si>
  <si>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</si>
  <si>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</si>
  <si>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</si>
  <si>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</si>
  <si>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</si>
  <si>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</si>
  <si>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</si>
  <si>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</si>
  <si>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</si>
  <si>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</si>
  <si>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</si>
  <si>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</si>
  <si>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</si>
  <si>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</si>
  <si>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</si>
  <si>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</si>
  <si>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</si>
  <si>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</si>
  <si>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</si>
  <si>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</si>
  <si>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</si>
  <si>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</si>
  <si>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</si>
  <si>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</si>
  <si>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</si>
  <si>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</si>
  <si>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</si>
  <si>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</si>
  <si>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</si>
  <si>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</si>
  <si>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</si>
  <si>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</si>
  <si>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</si>
  <si>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</si>
  <si>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</si>
  <si>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</si>
  <si>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</si>
  <si>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</si>
  <si>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</si>
  <si>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</si>
  <si>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</si>
  <si>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</si>
  <si>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</si>
  <si>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</si>
  <si>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</si>
  <si>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</si>
  <si>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</si>
  <si>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</si>
  <si>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</si>
  <si>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</si>
  <si>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</si>
  <si>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</si>
  <si>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</si>
  <si>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</si>
  <si>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</si>
  <si>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</si>
  <si>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</si>
  <si>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</si>
  <si>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</si>
  <si>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</si>
  <si>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</si>
  <si>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</si>
  <si>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</si>
  <si>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</si>
  <si>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</si>
  <si>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</si>
  <si>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</si>
  <si>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</si>
  <si>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</si>
  <si>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</si>
  <si>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</si>
  <si>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</si>
  <si>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</si>
  <si>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</si>
  <si>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</si>
  <si>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</si>
  <si>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</si>
  <si>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</si>
  <si>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</si>
  <si>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</si>
  <si>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</si>
  <si>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</si>
  <si>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</si>
  <si>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</si>
  <si>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</si>
  <si>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</si>
  <si>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</si>
  <si>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</si>
  <si>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</si>
  <si>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</si>
  <si>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</si>
  <si>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</si>
  <si>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</si>
  <si>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</si>
  <si>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</si>
  <si>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</si>
  <si>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</si>
  <si>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</si>
  <si>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</si>
  <si>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</si>
  <si>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</si>
  <si>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</si>
  <si>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</si>
  <si>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</si>
  <si>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</si>
  <si>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</si>
  <si>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</si>
  <si>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</si>
  <si>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</si>
  <si>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</si>
  <si>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</si>
  <si>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</si>
  <si>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</si>
  <si>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</si>
  <si>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</si>
  <si>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</si>
  <si>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</si>
  <si>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</si>
  <si>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</si>
  <si>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</si>
  <si>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</si>
  <si>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</si>
  <si>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</si>
  <si>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</si>
  <si>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</si>
  <si>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</si>
  <si>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</si>
  <si>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</si>
  <si>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</si>
  <si>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</si>
  <si>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</si>
  <si>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</si>
  <si>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</si>
  <si>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</si>
  <si>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</si>
  <si>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</si>
  <si>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</si>
  <si>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</si>
  <si>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</si>
  <si>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</si>
  <si>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</si>
  <si>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</si>
  <si>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</si>
  <si>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</si>
  <si>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</si>
  <si>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</si>
  <si>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</si>
  <si>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</si>
  <si>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</si>
  <si>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</si>
  <si>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</si>
  <si>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</si>
  <si>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</si>
  <si>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</si>
  <si>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</si>
  <si>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</si>
  <si>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</si>
  <si>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</si>
  <si>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</si>
  <si>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</si>
  <si>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</si>
  <si>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</si>
  <si>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</si>
  <si>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</si>
  <si>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</si>
  <si>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</si>
  <si>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</si>
  <si>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</si>
  <si>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</si>
  <si>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</si>
  <si>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</si>
  <si>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</si>
  <si>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</si>
  <si>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</si>
  <si>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</si>
  <si>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</si>
  <si>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</si>
  <si>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</si>
  <si>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</si>
  <si>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</si>
  <si>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</si>
  <si>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</si>
  <si>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</si>
  <si>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</si>
  <si>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</si>
  <si>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</si>
  <si>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</si>
  <si>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</si>
  <si>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</si>
  <si>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</si>
  <si>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</si>
  <si>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</si>
  <si>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</si>
  <si>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</si>
  <si>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</si>
  <si>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</si>
  <si>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</si>
  <si>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</si>
  <si>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</si>
  <si>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</si>
  <si>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</si>
  <si>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</si>
  <si>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</si>
  <si>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</si>
  <si>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</si>
  <si>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</si>
  <si>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</si>
  <si>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</si>
  <si>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</si>
  <si>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</si>
  <si>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</si>
  <si>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</si>
  <si>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</si>
  <si>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</si>
  <si>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</si>
  <si>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</si>
  <si>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</si>
  <si>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</si>
  <si>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</si>
  <si>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</si>
  <si>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</si>
  <si>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</si>
  <si>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</si>
  <si>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</si>
  <si>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</si>
  <si>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</si>
  <si>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</si>
  <si>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</si>
  <si>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</si>
  <si>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</si>
  <si>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</si>
  <si>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</si>
  <si>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</si>
  <si>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</si>
  <si>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</si>
  <si>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</si>
  <si>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</si>
  <si>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</si>
  <si>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</si>
  <si>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</si>
  <si>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</si>
  <si>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</si>
  <si>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</si>
  <si>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</si>
  <si>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</si>
  <si>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</si>
  <si>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</si>
  <si>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</si>
  <si>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</si>
  <si>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</si>
  <si>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</si>
  <si>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</si>
  <si>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</si>
  <si>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</si>
  <si>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</si>
  <si>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</si>
  <si>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</si>
  <si>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</si>
  <si>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</si>
  <si>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</si>
  <si>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</si>
  <si>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</si>
  <si>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</si>
  <si>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</si>
  <si>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</si>
  <si>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</si>
  <si>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</si>
  <si>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</si>
  <si>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</si>
  <si>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</si>
  <si>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</si>
  <si>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</si>
  <si>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</si>
  <si>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</si>
  <si>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</si>
  <si>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</si>
  <si>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</si>
  <si>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</si>
  <si>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</si>
  <si>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</si>
  <si>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</si>
  <si>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</si>
  <si>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</si>
  <si>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</si>
  <si>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</si>
  <si>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</si>
  <si>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</si>
  <si>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</si>
  <si>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</si>
  <si>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</si>
  <si>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</si>
  <si>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</si>
  <si>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</si>
  <si>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</si>
  <si>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</si>
  <si>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</si>
  <si>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</si>
  <si>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</si>
  <si>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</si>
  <si>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</si>
  <si>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</si>
  <si>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</si>
  <si>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</si>
  <si>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</si>
  <si>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</si>
  <si>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</si>
  <si>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</si>
  <si>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</si>
  <si>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</si>
  <si>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</si>
  <si>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</si>
  <si>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</si>
  <si>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</si>
  <si>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</si>
  <si>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</si>
  <si>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</si>
  <si>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</si>
  <si>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</si>
  <si>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</si>
  <si>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</si>
  <si>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</si>
  <si>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</si>
  <si>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</si>
  <si>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</si>
  <si>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</si>
  <si>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</si>
  <si>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</si>
  <si>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</si>
  <si>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</si>
  <si>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</si>
  <si>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</si>
  <si>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</si>
  <si>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</si>
  <si>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</si>
  <si>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</si>
  <si>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</si>
  <si>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</si>
  <si>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</si>
  <si>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</si>
  <si>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</si>
  <si>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</si>
  <si>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</si>
  <si>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</si>
  <si>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</si>
  <si>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</si>
  <si>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</si>
  <si>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</si>
  <si>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</si>
  <si>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</si>
  <si>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</si>
  <si>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</si>
  <si>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</si>
  <si>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</si>
  <si>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</si>
  <si>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</si>
  <si>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</si>
  <si>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</si>
  <si>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</si>
  <si>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</si>
  <si>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</si>
  <si>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</si>
  <si>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</si>
  <si>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</si>
  <si>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</si>
  <si>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</si>
  <si>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</si>
  <si>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</si>
  <si>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</si>
  <si>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</si>
  <si>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</si>
  <si>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</si>
  <si>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</si>
  <si>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</si>
  <si>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</si>
  <si>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</si>
  <si>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</si>
  <si>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</si>
  <si>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</si>
  <si>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</si>
  <si>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</si>
  <si>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</si>
  <si>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</si>
  <si>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</si>
  <si>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</si>
  <si>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</si>
  <si>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</si>
  <si>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</si>
  <si>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</si>
  <si>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</si>
  <si>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</si>
  <si>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</si>
  <si>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</si>
  <si>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</si>
  <si>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</si>
  <si>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</si>
  <si>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</si>
  <si>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</si>
  <si>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</si>
  <si>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</si>
  <si>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</si>
  <si>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</si>
  <si>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</si>
  <si>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</si>
  <si>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</si>
  <si>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</si>
  <si>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</si>
  <si>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</si>
  <si>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</si>
  <si>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</si>
  <si>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</si>
  <si>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</si>
  <si>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</si>
  <si>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</si>
  <si>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</si>
  <si>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</si>
  <si>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</si>
  <si>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</si>
  <si>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</si>
  <si>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</si>
  <si>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</si>
  <si>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</si>
  <si>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</si>
  <si>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</si>
  <si>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</si>
  <si>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</si>
  <si>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</si>
  <si>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</si>
  <si>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</si>
  <si>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</si>
  <si>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</si>
  <si>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</si>
  <si>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</si>
  <si>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</si>
  <si>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</si>
  <si>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</si>
  <si>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</si>
  <si>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</si>
  <si>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</si>
  <si>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</si>
  <si>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</si>
  <si>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</si>
  <si>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</si>
  <si>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</si>
  <si>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</si>
  <si>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</si>
  <si>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</si>
  <si>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</si>
  <si>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</si>
  <si>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</si>
  <si>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</si>
  <si>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</si>
  <si>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</si>
  <si>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</si>
  <si>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</si>
  <si>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</si>
  <si>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</si>
  <si>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</si>
  <si>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</si>
  <si>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</si>
  <si>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</si>
  <si>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</si>
  <si>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</si>
  <si>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</si>
  <si>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</si>
  <si>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</si>
  <si>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</si>
  <si>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</si>
  <si>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</si>
  <si>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</si>
  <si>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</si>
  <si>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</si>
  <si>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</si>
  <si>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</si>
  <si>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</si>
  <si>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</si>
  <si>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</si>
  <si>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</si>
  <si>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</si>
  <si>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</si>
  <si>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</si>
  <si>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</si>
  <si>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</si>
  <si>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</si>
  <si>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</si>
  <si>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</si>
  <si>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</si>
  <si>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</si>
  <si>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</si>
  <si>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</si>
  <si>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</si>
  <si>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</si>
  <si>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</si>
  <si>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</si>
  <si>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</si>
  <si>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</si>
  <si>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</si>
  <si>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</si>
  <si>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</si>
  <si>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</si>
  <si>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</si>
  <si>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</si>
  <si>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</si>
  <si>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</si>
  <si>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</si>
  <si>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</si>
  <si>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</si>
  <si>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</si>
  <si>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</si>
  <si>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</si>
  <si>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</si>
  <si>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</si>
  <si>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</si>
  <si>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</si>
  <si>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</si>
  <si>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</si>
  <si>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</si>
  <si>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</si>
  <si>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</si>
  <si>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</si>
  <si>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</si>
  <si>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</si>
  <si>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</si>
  <si>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</si>
  <si>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</si>
  <si>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</si>
  <si>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</si>
  <si>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</si>
  <si>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</si>
  <si>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</si>
  <si>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</si>
  <si>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</si>
  <si>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</si>
  <si>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</si>
  <si>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</si>
  <si>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</si>
  <si>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</si>
  <si>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</si>
  <si>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</si>
  <si>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</si>
  <si>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</si>
  <si>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</si>
  <si>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</si>
  <si>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</si>
  <si>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</si>
  <si>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</si>
  <si>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</si>
  <si>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</si>
  <si>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</si>
  <si>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</si>
  <si>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</si>
  <si>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</si>
  <si>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</si>
  <si>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</si>
  <si>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</si>
  <si>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</si>
  <si>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</si>
  <si>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</si>
  <si>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</si>
  <si>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</si>
  <si>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</si>
  <si>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</si>
  <si>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</si>
  <si>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</si>
  <si>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</si>
  <si>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</si>
  <si>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</si>
  <si>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</si>
  <si>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</si>
  <si>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</si>
  <si>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</si>
  <si>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</si>
  <si>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</si>
  <si>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</si>
  <si>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</si>
  <si>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</si>
  <si>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</si>
  <si>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</si>
  <si>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</si>
  <si>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</si>
  <si>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</si>
  <si>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</si>
  <si>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</si>
  <si>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</si>
  <si>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</si>
  <si>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</si>
  <si>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</si>
  <si>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</si>
  <si>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</si>
  <si>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</si>
  <si>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</si>
  <si>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</si>
  <si>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</si>
  <si>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</si>
  <si>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</si>
  <si>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</si>
  <si>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</si>
  <si>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</si>
  <si>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</si>
  <si>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</si>
  <si>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</si>
  <si>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</si>
  <si>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</si>
  <si>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</si>
  <si>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</si>
  <si>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</si>
  <si>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</si>
  <si>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</si>
  <si>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</si>
  <si>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</si>
  <si>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</si>
  <si>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</si>
  <si>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</si>
  <si>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</si>
  <si>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</si>
  <si>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</si>
  <si>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</si>
  <si>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</si>
  <si>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</si>
  <si>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</si>
  <si>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</si>
  <si>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</si>
  <si>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</si>
  <si>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</si>
  <si>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</si>
  <si>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</si>
  <si>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</si>
  <si>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</si>
  <si>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</si>
  <si>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</si>
  <si>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</si>
  <si>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</si>
  <si>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</si>
  <si>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</si>
  <si>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</si>
  <si>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</si>
  <si>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</si>
  <si>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</si>
  <si>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</si>
  <si>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</si>
  <si>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</si>
  <si>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</si>
  <si>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</si>
  <si>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</si>
  <si>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</si>
  <si>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</si>
  <si>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</si>
  <si>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</si>
  <si>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</si>
  <si>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</si>
  <si>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</si>
  <si>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</si>
  <si>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</si>
  <si>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</si>
  <si>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</si>
  <si>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</si>
  <si>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</si>
  <si>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</si>
  <si>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</si>
  <si>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</si>
  <si>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</si>
  <si>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</si>
  <si>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</si>
  <si>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</si>
  <si>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</si>
  <si>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</si>
  <si>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</si>
  <si>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</si>
  <si>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</si>
  <si>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</si>
  <si>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</si>
  <si>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</si>
  <si>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</si>
  <si>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</si>
  <si>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</si>
  <si>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</si>
  <si>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</si>
  <si>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</si>
  <si>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</si>
  <si>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</si>
  <si>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</si>
  <si>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</si>
  <si>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</si>
  <si>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</si>
  <si>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</si>
  <si>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</si>
  <si>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</si>
  <si>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</si>
  <si>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</si>
  <si>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</si>
  <si>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</si>
  <si>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</si>
  <si>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</si>
  <si>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</si>
  <si>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</si>
  <si>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</si>
  <si>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</si>
  <si>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</si>
  <si>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</si>
  <si>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</si>
  <si>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</si>
  <si>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</si>
  <si>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</si>
  <si>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</si>
  <si>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</si>
  <si>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</si>
  <si>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</si>
  <si>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</si>
  <si>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</si>
  <si>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</si>
  <si>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</si>
  <si>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</si>
  <si>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</si>
  <si>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</si>
  <si>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</si>
  <si>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</si>
  <si>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</si>
  <si>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</si>
  <si>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</si>
  <si>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</si>
  <si>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</si>
  <si>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</si>
  <si>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</si>
  <si>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</si>
  <si>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</si>
  <si>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</si>
  <si>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</si>
  <si>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</si>
  <si>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</si>
  <si>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</si>
  <si>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</si>
  <si>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</si>
  <si>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</si>
  <si>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</si>
  <si>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</si>
  <si>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</si>
  <si>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</si>
  <si>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</si>
  <si>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</si>
  <si>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</si>
  <si>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</si>
  <si>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</si>
  <si>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</si>
  <si>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</si>
  <si>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</si>
  <si>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</si>
  <si>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</si>
  <si>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</si>
  <si>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</si>
  <si>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</si>
  <si>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</si>
  <si>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</si>
  <si>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</si>
  <si>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</si>
  <si>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</si>
  <si>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</si>
  <si>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</si>
  <si>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</si>
  <si>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</si>
  <si>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</si>
  <si>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</si>
  <si>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</si>
  <si>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</si>
  <si>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</si>
  <si>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</si>
  <si>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</si>
  <si>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</si>
  <si>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</si>
  <si>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</si>
  <si>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</si>
  <si>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</si>
  <si>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</si>
  <si>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</si>
  <si>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</si>
  <si>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</si>
  <si>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</si>
  <si>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</si>
  <si>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</si>
  <si>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</si>
  <si>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</si>
  <si>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</si>
  <si>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</si>
  <si>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</si>
  <si>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</si>
  <si>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</si>
  <si>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</si>
  <si>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</si>
  <si>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</si>
  <si>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</si>
  <si>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</si>
  <si>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</si>
  <si>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</si>
  <si>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</si>
  <si>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</si>
  <si>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</si>
  <si>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</si>
  <si>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</si>
  <si>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</si>
  <si>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</si>
  <si>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</si>
  <si>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</si>
  <si>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</si>
  <si>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</si>
  <si>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</si>
  <si>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</si>
  <si>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</si>
  <si>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</si>
  <si>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</si>
  <si>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</si>
  <si>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</si>
  <si>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</si>
  <si>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</si>
  <si>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</si>
  <si>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</si>
  <si>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</si>
  <si>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</si>
  <si>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</si>
  <si>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</si>
  <si>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</si>
  <si>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</si>
  <si>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</si>
  <si>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</si>
  <si>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</si>
  <si>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</si>
  <si>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</si>
  <si>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</si>
  <si>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</si>
  <si>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</si>
  <si>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</si>
  <si>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</si>
  <si>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</si>
  <si>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</si>
  <si>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</si>
  <si>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</si>
  <si>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</si>
  <si>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</si>
  <si>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</si>
  <si>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</si>
  <si>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</si>
  <si>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</si>
  <si>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</si>
  <si>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</si>
  <si>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</si>
  <si>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</si>
  <si>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</si>
  <si>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</si>
  <si>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</si>
  <si>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</si>
  <si>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</si>
  <si>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</si>
  <si>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</si>
  <si>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</si>
  <si>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</si>
  <si>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</si>
  <si>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</si>
  <si>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</si>
  <si>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</si>
  <si>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</si>
  <si>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</si>
  <si>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</si>
  <si>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</si>
  <si>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</si>
  <si>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</si>
  <si>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</si>
  <si>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</si>
  <si>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</si>
  <si>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</si>
  <si>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</si>
  <si>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</si>
  <si>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</si>
  <si>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</si>
  <si>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</si>
  <si>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</si>
  <si>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</si>
  <si>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</si>
  <si>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</si>
  <si>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</si>
  <si>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</si>
  <si>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</si>
  <si>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</si>
  <si>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</si>
  <si>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</si>
  <si>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</si>
  <si>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</si>
  <si>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</si>
  <si>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</si>
  <si>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</si>
  <si>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</si>
  <si>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</si>
  <si>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</si>
  <si>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</si>
  <si>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</si>
  <si>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</si>
  <si>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</si>
  <si>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</si>
  <si>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</si>
  <si>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</si>
  <si>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</si>
  <si>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</si>
  <si>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</si>
  <si>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</si>
  <si>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</si>
  <si>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</si>
  <si>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</si>
  <si>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</si>
  <si>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</si>
  <si>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</si>
  <si>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</si>
  <si>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</si>
  <si>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</si>
  <si>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</si>
  <si>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</si>
  <si>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</si>
  <si>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</si>
  <si>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</si>
  <si>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</si>
  <si>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</si>
  <si>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</si>
  <si>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</si>
  <si>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</si>
  <si>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</si>
  <si>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</si>
  <si>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</si>
  <si>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</si>
  <si>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</si>
  <si>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</si>
  <si>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</si>
  <si>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</si>
  <si>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</si>
  <si>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</si>
  <si>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</si>
  <si>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</si>
  <si>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</si>
  <si>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</si>
  <si>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</si>
  <si>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</si>
  <si>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</si>
  <si>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</si>
  <si>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</si>
  <si>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</si>
  <si>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</si>
  <si>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</si>
  <si>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</si>
  <si>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</si>
  <si>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</si>
  <si>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</si>
  <si>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</si>
  <si>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</si>
  <si>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</si>
  <si>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</si>
  <si>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</si>
  <si>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</si>
  <si>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</si>
  <si>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</si>
  <si>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</si>
  <si>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</si>
  <si>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</si>
  <si>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</si>
  <si>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</si>
  <si>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</si>
  <si>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</si>
  <si>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</si>
  <si>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</si>
  <si>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</si>
  <si>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</si>
  <si>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</si>
  <si>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</si>
  <si>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</si>
  <si>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</si>
  <si>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</si>
  <si>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</si>
  <si>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</si>
  <si>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</si>
  <si>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</si>
  <si>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</si>
  <si>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</si>
  <si>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</si>
  <si>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</si>
  <si>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</si>
  <si>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</si>
  <si>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</si>
  <si>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</si>
  <si>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</si>
  <si>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</si>
  <si>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</si>
  <si>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</si>
  <si>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</si>
  <si>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</si>
  <si>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</si>
  <si>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</si>
  <si>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</si>
  <si>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</si>
  <si>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</si>
  <si>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</si>
  <si>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</si>
  <si>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</si>
  <si>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</si>
  <si>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</si>
  <si>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</si>
  <si>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</si>
  <si>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</si>
  <si>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</si>
  <si>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</si>
  <si>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</si>
  <si>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</si>
  <si>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</si>
  <si>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</si>
  <si>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</si>
  <si>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</si>
  <si>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</si>
  <si>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</si>
  <si>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</si>
  <si>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</si>
  <si>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</si>
  <si>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</si>
  <si>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</si>
  <si>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</si>
  <si>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</si>
  <si>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</si>
  <si>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</si>
  <si>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</si>
  <si>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</si>
  <si>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</si>
  <si>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</si>
  <si>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</si>
  <si>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</si>
  <si>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</si>
  <si>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</si>
  <si>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</si>
  <si>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</si>
  <si>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</si>
  <si>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</si>
  <si>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</si>
  <si>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</si>
  <si>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</si>
  <si>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</si>
  <si>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</si>
  <si>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</si>
  <si>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</si>
  <si>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</si>
  <si>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</si>
  <si>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</si>
  <si>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</si>
  <si>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</si>
  <si>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</si>
  <si>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</si>
  <si>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</si>
  <si>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</si>
  <si>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</si>
  <si>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</si>
  <si>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</si>
  <si>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</si>
  <si>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</si>
  <si>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</si>
  <si>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</si>
  <si>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</si>
  <si>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</si>
  <si>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</si>
  <si>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</si>
  <si>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</si>
  <si>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</si>
  <si>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</si>
  <si>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</si>
  <si>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</si>
  <si>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</si>
  <si>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</si>
  <si>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</si>
  <si>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</si>
  <si>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</si>
  <si>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</si>
  <si>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</si>
  <si>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</si>
  <si>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</si>
  <si>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</si>
  <si>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</si>
  <si>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</si>
  <si>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</si>
  <si>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</si>
  <si>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</si>
  <si>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</si>
  <si>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</si>
  <si>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</si>
  <si>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</si>
  <si>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</si>
  <si>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</si>
  <si>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</si>
  <si>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</si>
  <si>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</si>
  <si>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</si>
  <si>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</si>
  <si>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</si>
  <si>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</si>
  <si>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</si>
  <si>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</si>
  <si>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</si>
  <si>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</si>
  <si>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</si>
  <si>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</si>
  <si>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</si>
  <si>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</si>
  <si>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</si>
  <si>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</si>
  <si>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</si>
  <si>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</si>
  <si>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</si>
  <si>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</si>
  <si>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</si>
  <si>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</si>
  <si>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</si>
  <si>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</si>
  <si>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</si>
  <si>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</si>
  <si>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</si>
  <si>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</si>
  <si>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</si>
  <si>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</si>
  <si>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</si>
  <si>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</si>
  <si>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</si>
  <si>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</si>
  <si>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</si>
  <si>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</si>
  <si>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</si>
  <si>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</si>
  <si>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</si>
  <si>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</si>
  <si>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</si>
  <si>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</si>
  <si>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</si>
  <si>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</si>
  <si>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</si>
  <si>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</si>
  <si>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</si>
  <si>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</si>
  <si>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</si>
  <si>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</si>
  <si>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</si>
  <si>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</si>
  <si>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</si>
  <si>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</si>
  <si>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</si>
  <si>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</si>
  <si>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</si>
  <si>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</si>
  <si>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</si>
  <si>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</si>
  <si>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</si>
  <si>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</si>
  <si>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</si>
  <si>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</si>
  <si>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</si>
  <si>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</si>
  <si>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</si>
  <si>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</si>
  <si>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</si>
  <si>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</si>
  <si>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</si>
  <si>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</si>
  <si>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</si>
  <si>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</si>
  <si>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</si>
  <si>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</si>
  <si>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</si>
  <si>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</si>
  <si>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</si>
  <si>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</si>
  <si>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</si>
  <si>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</si>
  <si>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</si>
  <si>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</si>
  <si>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</si>
  <si>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</si>
  <si>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</si>
  <si>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</si>
  <si>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</si>
  <si>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</si>
  <si>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</si>
  <si>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</si>
  <si>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</si>
  <si>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</si>
  <si>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</si>
  <si>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</si>
  <si>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</si>
  <si>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</si>
  <si>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</si>
  <si>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</si>
  <si>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</si>
  <si>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</si>
  <si>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</si>
  <si>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</si>
  <si>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</si>
  <si>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</si>
  <si>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</si>
  <si>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</si>
  <si>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</si>
  <si>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</si>
  <si>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</si>
  <si>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</si>
  <si>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</si>
  <si>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</si>
  <si>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</si>
  <si>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</si>
  <si>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</si>
  <si>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</si>
  <si>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</si>
  <si>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</si>
  <si>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</si>
  <si>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</si>
  <si>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</si>
  <si>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</si>
  <si>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</si>
  <si>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</si>
  <si>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</si>
  <si>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</si>
  <si>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</si>
  <si>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</si>
  <si>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</si>
  <si>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</si>
  <si>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</si>
  <si>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</si>
  <si>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</si>
  <si>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</si>
  <si>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</si>
  <si>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</si>
  <si>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</si>
  <si>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</si>
  <si>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</si>
  <si>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</si>
  <si>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</si>
  <si>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</si>
  <si>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</si>
  <si>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</si>
  <si>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</si>
  <si>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</si>
  <si>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</si>
  <si>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</si>
  <si>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</si>
  <si>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</si>
  <si>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</si>
  <si>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</si>
  <si>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</si>
  <si>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</si>
  <si>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</si>
  <si>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</si>
  <si>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</si>
  <si>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</si>
  <si>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</si>
  <si>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</si>
  <si>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</si>
  <si>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</si>
  <si>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</si>
  <si>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</si>
  <si>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</si>
  <si>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</si>
  <si>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</si>
  <si>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</si>
  <si>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</si>
  <si>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</si>
  <si>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</si>
  <si>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</si>
  <si>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</si>
  <si>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</si>
  <si>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</si>
  <si>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</si>
  <si>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</si>
  <si>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</si>
  <si>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</si>
  <si>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</si>
  <si>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</si>
  <si>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</si>
  <si>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</si>
  <si>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</si>
  <si>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</si>
  <si>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</si>
  <si>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</si>
  <si>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</si>
  <si>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</si>
  <si>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</si>
  <si>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</si>
  <si>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</si>
  <si>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</si>
  <si>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</si>
  <si>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</si>
  <si>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</si>
  <si>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</si>
  <si>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</si>
  <si>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</si>
  <si>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</si>
  <si>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</si>
  <si>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</si>
  <si>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</si>
  <si>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</si>
  <si>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</si>
  <si>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</si>
  <si>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</si>
  <si>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</si>
  <si>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</si>
  <si>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</si>
  <si>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</si>
  <si>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</si>
  <si>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</si>
  <si>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</si>
  <si>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</si>
  <si>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</si>
  <si>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</si>
  <si>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</si>
  <si>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</si>
  <si>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</si>
  <si>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</si>
  <si>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</si>
  <si>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</si>
  <si>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</si>
  <si>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</si>
  <si>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</si>
  <si>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</si>
  <si>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</si>
  <si>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</si>
  <si>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</si>
  <si>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</si>
  <si>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</si>
  <si>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</si>
  <si>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</si>
  <si>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</si>
  <si>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</si>
  <si>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</si>
  <si>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</si>
  <si>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</si>
  <si>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</si>
  <si>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</si>
  <si>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</si>
  <si>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</si>
  <si>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</si>
  <si>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</si>
  <si>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</si>
  <si>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</si>
  <si>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</si>
  <si>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</si>
  <si>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</si>
  <si>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</si>
  <si>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</si>
  <si>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</si>
  <si>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</si>
  <si>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</si>
  <si>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</si>
  <si>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</si>
  <si>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</si>
  <si>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</si>
  <si>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</si>
  <si>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</si>
  <si>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</si>
  <si>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</si>
  <si>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</si>
  <si>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</si>
  <si>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</si>
  <si>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</si>
  <si>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</si>
  <si>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</si>
  <si>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</si>
  <si>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</si>
  <si>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</si>
  <si>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</si>
  <si>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</si>
  <si>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</si>
  <si>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</si>
  <si>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</si>
  <si>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</si>
  <si>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</si>
  <si>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</si>
  <si>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</si>
  <si>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</si>
  <si>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</si>
  <si>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</si>
  <si>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</si>
  <si>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</si>
  <si>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</si>
  <si>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</si>
  <si>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</si>
  <si>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</si>
  <si>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</si>
  <si>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</si>
  <si>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</si>
  <si>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</si>
  <si>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</si>
  <si>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</si>
  <si>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</si>
  <si>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</si>
  <si>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</si>
  <si>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</si>
  <si>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</si>
  <si>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</si>
  <si>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</si>
  <si>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</si>
  <si>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</si>
  <si>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</si>
  <si>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</si>
  <si>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</si>
  <si>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</si>
  <si>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</si>
  <si>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</si>
  <si>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</si>
  <si>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</si>
  <si>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</si>
  <si>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</si>
  <si>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</si>
  <si>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</si>
  <si>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</si>
  <si>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</si>
  <si>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</si>
  <si>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</si>
  <si>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</si>
  <si>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</si>
  <si>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</si>
  <si>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</si>
  <si>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</si>
  <si>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</si>
  <si>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</si>
  <si>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</si>
  <si>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</si>
  <si>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</si>
  <si>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</si>
  <si>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</si>
  <si>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</si>
  <si>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</si>
  <si>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</si>
  <si>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</si>
  <si>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</si>
  <si>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</si>
  <si>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</si>
  <si>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</si>
  <si>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</si>
  <si>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</si>
  <si>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</si>
  <si>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</si>
  <si>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</si>
  <si>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</si>
  <si>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</si>
  <si>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</si>
  <si>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</si>
  <si>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</si>
  <si>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</si>
  <si>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</si>
  <si>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</si>
  <si>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</si>
  <si>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</si>
  <si>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</si>
  <si>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</si>
  <si>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</si>
  <si>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</si>
  <si>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</si>
  <si>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</si>
  <si>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</si>
  <si>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</si>
  <si>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</si>
  <si>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</si>
  <si>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</si>
  <si>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</si>
  <si>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</si>
  <si>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</si>
  <si>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</si>
  <si>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</si>
  <si>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</si>
  <si>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</si>
  <si>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</si>
  <si>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</si>
  <si>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</si>
  <si>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</si>
  <si>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</si>
  <si>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</si>
  <si>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</si>
  <si>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</si>
  <si>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</si>
  <si>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</si>
  <si>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</si>
  <si>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</si>
  <si>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</si>
  <si>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</si>
  <si>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</si>
  <si>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</si>
  <si>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</si>
  <si>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</si>
  <si>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</si>
  <si>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</si>
  <si>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</si>
  <si>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</si>
  <si>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</si>
  <si>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</si>
  <si>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</si>
  <si>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</si>
  <si>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</si>
  <si>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</si>
  <si>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</si>
  <si>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</si>
  <si>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</si>
  <si>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</si>
  <si>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</si>
  <si>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</si>
  <si>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</si>
  <si>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</si>
  <si>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</si>
  <si>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</si>
  <si>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</si>
  <si>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</si>
  <si>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</si>
  <si>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</si>
  <si>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</si>
  <si>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</si>
  <si>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</si>
  <si>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</si>
  <si>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</si>
  <si>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</si>
  <si>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</si>
  <si>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</si>
  <si>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</si>
  <si>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</si>
  <si>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</si>
  <si>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</si>
  <si>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</si>
  <si>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</si>
  <si>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</si>
  <si>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</si>
  <si>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</si>
  <si>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</si>
  <si>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</si>
  <si>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</si>
  <si>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</si>
  <si>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</si>
  <si>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</si>
  <si>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</si>
  <si>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</si>
  <si>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</si>
  <si>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</si>
  <si>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</si>
  <si>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</si>
  <si>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</si>
  <si>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</si>
  <si>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</si>
  <si>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</si>
  <si>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</si>
  <si>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</si>
  <si>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</si>
  <si>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</si>
  <si>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</si>
  <si>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</si>
  <si>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</si>
  <si>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</si>
  <si>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</si>
  <si>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</si>
  <si>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</si>
  <si>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</si>
  <si>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</si>
  <si>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</si>
  <si>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</si>
  <si>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</si>
  <si>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</si>
  <si>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</si>
  <si>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</si>
  <si>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</si>
  <si>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</si>
  <si>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</si>
  <si>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</si>
  <si>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</si>
  <si>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</si>
  <si>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</si>
  <si>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</si>
  <si>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</si>
  <si>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</si>
  <si>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</si>
  <si>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</si>
  <si>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</si>
  <si>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</si>
  <si>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</si>
  <si>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</si>
  <si>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</si>
  <si>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</si>
  <si>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</si>
  <si>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</si>
  <si>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</si>
  <si>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</si>
  <si>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</si>
  <si>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</si>
  <si>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</si>
  <si>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</si>
  <si>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</si>
  <si>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</si>
  <si>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</si>
  <si>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</si>
  <si>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</si>
  <si>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</si>
  <si>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</si>
  <si>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</si>
  <si>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</si>
  <si>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</si>
  <si>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</si>
  <si>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</si>
  <si>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</si>
  <si>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</si>
  <si>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</si>
  <si>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</si>
  <si>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</si>
  <si>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</si>
  <si>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</si>
  <si>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</si>
  <si>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</si>
  <si>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</si>
  <si>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</si>
  <si>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</si>
  <si>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</si>
  <si>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</si>
  <si>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</si>
  <si>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</si>
  <si>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</si>
  <si>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</si>
  <si>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</si>
  <si>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</si>
  <si>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</si>
  <si>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</si>
  <si>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</si>
  <si>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</si>
  <si>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</si>
  <si>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</si>
  <si>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</si>
  <si>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</si>
  <si>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</si>
  <si>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</si>
  <si>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</si>
  <si>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</si>
  <si>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</si>
  <si>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</si>
  <si>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</si>
  <si>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</si>
  <si>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</si>
  <si>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</si>
  <si>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</si>
  <si>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</si>
  <si>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</si>
  <si>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</si>
  <si>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</si>
  <si>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</si>
  <si>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</si>
  <si>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</si>
  <si>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</si>
  <si>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</si>
  <si>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</si>
  <si>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</si>
  <si>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</si>
  <si>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</si>
  <si>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</si>
  <si>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</si>
  <si>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</si>
  <si>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</si>
  <si>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</si>
  <si>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</si>
  <si>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</si>
  <si>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</si>
  <si>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</si>
  <si>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</si>
  <si>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</si>
  <si>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</si>
  <si>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</si>
  <si>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</si>
  <si>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</si>
  <si>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</si>
  <si>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</si>
  <si>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</si>
  <si>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</si>
  <si>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</si>
  <si>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</si>
  <si>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</si>
  <si>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</si>
  <si>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</si>
  <si>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</si>
  <si>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</si>
  <si>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</si>
  <si>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</si>
  <si>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</si>
  <si>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</si>
  <si>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</si>
  <si>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</si>
  <si>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</si>
  <si>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</si>
  <si>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</si>
  <si>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</si>
  <si>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</si>
  <si>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</si>
  <si>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</si>
  <si>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</si>
  <si>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</si>
  <si>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</si>
  <si>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</si>
  <si>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</si>
  <si>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</si>
  <si>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</si>
  <si>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</si>
  <si>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</si>
  <si>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</si>
  <si>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</si>
  <si>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</si>
  <si>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</si>
  <si>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</si>
  <si>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</si>
  <si>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</si>
  <si>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</si>
  <si>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</si>
  <si>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</si>
  <si>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</si>
  <si>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</si>
  <si>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</si>
  <si>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</si>
  <si>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</si>
  <si>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</si>
  <si>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</si>
  <si>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</si>
  <si>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</si>
  <si>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</si>
  <si>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</si>
  <si>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</si>
  <si>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</si>
  <si>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</si>
  <si>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</si>
  <si>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</si>
  <si>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</si>
  <si>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</si>
  <si>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</si>
  <si>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</si>
  <si>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</si>
  <si>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</si>
  <si>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</si>
  <si>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</si>
  <si>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</si>
  <si>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</si>
  <si>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</si>
  <si>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</si>
  <si>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</si>
  <si>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</si>
  <si>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</si>
  <si>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</si>
  <si>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</si>
  <si>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</si>
  <si>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</si>
  <si>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</si>
  <si>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</si>
  <si>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</si>
  <si>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</si>
  <si>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</si>
  <si>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</si>
  <si>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</si>
  <si>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</si>
  <si>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</si>
  <si>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</si>
  <si>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</si>
  <si>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</si>
  <si>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</si>
  <si>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</si>
  <si>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</si>
  <si>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</si>
  <si>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</si>
  <si>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</si>
  <si>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</si>
  <si>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</si>
  <si>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</si>
  <si>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</si>
  <si>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</si>
  <si>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</si>
  <si>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</si>
  <si>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</si>
  <si>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</si>
  <si>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</si>
  <si>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</si>
  <si>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</si>
  <si>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</si>
  <si>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</si>
  <si>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</si>
  <si>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</si>
  <si>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</si>
  <si>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</si>
  <si>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</si>
  <si>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</si>
  <si>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</si>
  <si>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</si>
  <si>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</si>
  <si>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</si>
  <si>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</si>
  <si>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</si>
  <si>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</si>
  <si>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</si>
  <si>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</si>
  <si>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</si>
  <si>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</si>
  <si>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</si>
  <si>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</si>
  <si>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</si>
  <si>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</si>
  <si>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</si>
  <si>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</si>
  <si>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</si>
  <si>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</si>
  <si>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</si>
  <si>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</si>
  <si>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</si>
  <si>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</si>
  <si>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</si>
  <si>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</si>
  <si>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</si>
  <si>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</si>
  <si>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</si>
  <si>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</si>
  <si>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</si>
  <si>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</si>
  <si>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</si>
  <si>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</si>
  <si>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</si>
  <si>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</si>
  <si>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</si>
  <si>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</si>
  <si>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</si>
  <si>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</si>
  <si>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</si>
  <si>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</si>
  <si>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</si>
  <si>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</si>
  <si>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</si>
  <si>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</si>
  <si>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</si>
  <si>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</si>
  <si>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</si>
  <si>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</si>
  <si>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</si>
  <si>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</si>
  <si>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</si>
  <si>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</si>
  <si>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</si>
  <si>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</si>
  <si>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</si>
  <si>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</si>
  <si>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</si>
  <si>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</si>
  <si>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</si>
  <si>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</si>
  <si>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</si>
  <si>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</si>
  <si>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</si>
  <si>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</si>
  <si>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</si>
  <si>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</si>
  <si>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</si>
  <si>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</si>
  <si>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</si>
  <si>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</si>
  <si>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</si>
  <si>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</si>
  <si>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</si>
  <si>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</si>
  <si>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</si>
  <si>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</si>
  <si>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</si>
  <si>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</si>
  <si>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</si>
  <si>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</si>
  <si>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</si>
  <si>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</si>
  <si>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</si>
  <si>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</si>
  <si>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</si>
  <si>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</si>
  <si>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</si>
  <si>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</si>
  <si>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</si>
  <si>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</si>
  <si>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</si>
  <si>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</si>
  <si>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</si>
  <si>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</si>
  <si>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</si>
  <si>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</si>
  <si>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</si>
  <si>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</si>
  <si>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</si>
  <si>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</si>
  <si>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</si>
  <si>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</si>
  <si>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</si>
  <si>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</si>
  <si>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</si>
  <si>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</si>
  <si>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</si>
  <si>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</si>
  <si>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</si>
  <si>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</si>
  <si>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</si>
  <si>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</si>
  <si>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</si>
  <si>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</si>
  <si>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</si>
  <si>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</si>
  <si>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</si>
  <si>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</si>
  <si>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</si>
  <si>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</si>
  <si>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</si>
  <si>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</si>
  <si>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</si>
  <si>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</si>
  <si>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</si>
  <si>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</si>
  <si>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</si>
  <si>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</si>
  <si>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</si>
  <si>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</si>
  <si>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</si>
  <si>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</si>
  <si>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</si>
  <si>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</si>
  <si>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</si>
  <si>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</si>
  <si>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</si>
  <si>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</si>
  <si>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</si>
  <si>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</si>
  <si>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</si>
  <si>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</si>
  <si>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</si>
  <si>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</si>
  <si>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</si>
  <si>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</si>
  <si>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</si>
  <si>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</si>
  <si>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</si>
  <si>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</si>
  <si>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</si>
  <si>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</si>
  <si>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</si>
  <si>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</si>
  <si>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</si>
  <si>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</si>
  <si>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</si>
  <si>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</si>
  <si>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</si>
  <si>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</si>
  <si>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</si>
  <si>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</si>
  <si>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</si>
  <si>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</si>
  <si>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</si>
  <si>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</si>
  <si>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</si>
  <si>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</si>
  <si>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</si>
  <si>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</si>
  <si>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</si>
  <si>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</si>
  <si>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</si>
  <si>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</si>
  <si>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</si>
  <si>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</si>
  <si>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</si>
  <si>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</si>
  <si>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</si>
  <si>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</si>
  <si>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</si>
  <si>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</si>
  <si>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</si>
  <si>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</si>
  <si>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</si>
  <si>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</si>
  <si>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</si>
  <si>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</si>
  <si>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</si>
  <si>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</si>
  <si>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</si>
  <si>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</si>
  <si>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</si>
  <si>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</si>
  <si>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</si>
  <si>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</si>
  <si>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</si>
  <si>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</si>
  <si>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</si>
  <si>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</si>
  <si>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</si>
  <si>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</si>
  <si>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</si>
  <si>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</si>
  <si>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</si>
  <si>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</si>
  <si>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</si>
  <si>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</si>
  <si>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</si>
  <si>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</si>
  <si>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</si>
  <si>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</si>
  <si>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</si>
  <si>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</si>
  <si>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</si>
  <si>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</si>
  <si>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</si>
  <si>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</si>
  <si>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</si>
  <si>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</si>
  <si>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</si>
  <si>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</si>
  <si>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</si>
  <si>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</si>
  <si>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</si>
  <si>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</si>
  <si>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</si>
  <si>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</si>
  <si>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</si>
  <si>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</si>
  <si>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</si>
  <si>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</si>
  <si>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</si>
  <si>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</si>
  <si>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</si>
  <si>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</si>
  <si>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</si>
  <si>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</si>
  <si>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</si>
  <si>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</si>
  <si>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</si>
  <si>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</si>
  <si>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</si>
  <si>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</si>
  <si>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</si>
  <si>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</si>
  <si>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</si>
  <si>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</si>
  <si>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</si>
  <si>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</si>
  <si>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</si>
  <si>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</si>
  <si>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</si>
  <si>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</si>
  <si>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</si>
  <si>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</si>
  <si>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</si>
  <si>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</si>
  <si>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</si>
  <si>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</si>
  <si>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</si>
  <si>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</si>
  <si>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</si>
  <si>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</si>
  <si>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</si>
  <si>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</si>
  <si>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</si>
  <si>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</si>
  <si>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</si>
  <si>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</si>
  <si>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</si>
  <si>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</si>
  <si>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</si>
  <si>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</si>
  <si>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</si>
  <si>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</si>
  <si>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</si>
  <si>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</si>
  <si>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</si>
  <si>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</si>
  <si>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</si>
  <si>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</si>
  <si>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</si>
  <si>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</si>
  <si>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</si>
  <si>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</si>
  <si>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</si>
  <si>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</si>
  <si>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</si>
  <si>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</si>
  <si>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</si>
  <si>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</si>
  <si>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</si>
  <si>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</si>
  <si>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</si>
  <si>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</si>
  <si>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</si>
  <si>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</si>
  <si>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</si>
  <si>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</si>
  <si>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</si>
  <si>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</si>
  <si>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</si>
  <si>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</si>
  <si>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</si>
  <si>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</si>
  <si>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</si>
  <si>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</si>
  <si>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</si>
  <si>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</si>
  <si>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</si>
  <si>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</si>
  <si>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</si>
  <si>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</si>
  <si>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</si>
  <si>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</si>
  <si>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</si>
  <si>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</si>
  <si>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</si>
  <si>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</si>
  <si>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</si>
  <si>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</si>
  <si>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</si>
  <si>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</si>
  <si>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</si>
  <si>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</si>
  <si>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</si>
  <si>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</si>
  <si>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</si>
  <si>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</si>
  <si>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</si>
  <si>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</si>
  <si>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</si>
  <si>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</si>
  <si>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</si>
  <si>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</si>
  <si>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</si>
  <si>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</si>
  <si>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</si>
  <si>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</si>
  <si>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</si>
  <si>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</si>
  <si>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</si>
  <si>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</si>
  <si>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</si>
  <si>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</si>
  <si>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</si>
  <si>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</si>
  <si>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</si>
  <si>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</si>
  <si>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</si>
  <si>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</si>
  <si>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</si>
  <si>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</si>
  <si>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</si>
  <si>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</si>
  <si>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</si>
  <si>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</si>
  <si>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</si>
  <si>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</si>
  <si>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</si>
  <si>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</si>
  <si>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</si>
  <si>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</si>
  <si>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</si>
  <si>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</si>
  <si>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</si>
  <si>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</si>
  <si>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</si>
  <si>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</si>
  <si>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</si>
  <si>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</si>
  <si>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</si>
  <si>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</si>
  <si>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</si>
  <si>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</si>
  <si>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</si>
  <si>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</si>
  <si>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</si>
  <si>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</si>
  <si>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</si>
  <si>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</si>
  <si>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</si>
  <si>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</si>
  <si>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</si>
  <si>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</si>
  <si>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</si>
  <si>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</si>
  <si>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</si>
  <si>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</si>
  <si>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</si>
  <si>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</si>
  <si>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</si>
  <si>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</si>
  <si>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</si>
  <si>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</si>
  <si>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</si>
  <si>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</si>
  <si>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</si>
  <si>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</si>
  <si>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</si>
  <si>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</si>
  <si>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</si>
  <si>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</si>
  <si>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</si>
  <si>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</si>
  <si>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</si>
  <si>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</si>
  <si>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</si>
  <si>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</si>
  <si>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</si>
  <si>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</si>
  <si>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</si>
  <si>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</si>
  <si>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</si>
  <si>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</si>
  <si>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</si>
  <si>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</si>
  <si>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</si>
  <si>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</si>
  <si>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</si>
  <si>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</si>
  <si>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</si>
  <si>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</si>
  <si>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</si>
  <si>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</si>
  <si>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</si>
  <si>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</si>
  <si>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</si>
  <si>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</si>
  <si>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</si>
  <si>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</si>
  <si>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</si>
  <si>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</si>
  <si>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</si>
  <si>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</si>
  <si>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</si>
  <si>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</si>
  <si>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</si>
  <si>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</si>
  <si>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</si>
  <si>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</si>
  <si>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</si>
  <si>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</si>
  <si>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</si>
  <si>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</si>
  <si>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</si>
  <si>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</si>
  <si>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</si>
  <si>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</si>
  <si>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</si>
  <si>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</si>
  <si>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</si>
  <si>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</si>
  <si>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</si>
  <si>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</si>
  <si>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</si>
  <si>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</si>
  <si>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</si>
  <si>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</si>
  <si>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</si>
  <si>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</si>
  <si>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</si>
  <si>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</si>
  <si>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</si>
  <si>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</si>
  <si>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</si>
  <si>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</si>
  <si>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</si>
  <si>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</si>
  <si>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</si>
  <si>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</si>
  <si>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</si>
  <si>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</si>
  <si>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</si>
  <si>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</si>
  <si>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</si>
  <si>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</si>
  <si>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</si>
  <si>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</si>
  <si>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</si>
  <si>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</si>
  <si>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</si>
  <si>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</si>
  <si>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</si>
  <si>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</si>
  <si>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</si>
  <si>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</si>
  <si>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</si>
  <si>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</si>
  <si>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</si>
  <si>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</si>
  <si>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</si>
  <si>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</si>
  <si>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</si>
  <si>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</si>
  <si>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</si>
  <si>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</si>
  <si>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</si>
  <si>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</si>
  <si>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</si>
  <si>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</si>
  <si>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</si>
  <si>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</si>
  <si>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</si>
  <si>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</si>
  <si>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</si>
  <si>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</si>
  <si>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</si>
  <si>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</si>
  <si>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</si>
  <si>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</si>
  <si>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</si>
  <si>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</si>
  <si>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</si>
  <si>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</si>
  <si>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</si>
  <si>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</si>
  <si>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</si>
  <si>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</si>
  <si>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</si>
  <si>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</si>
  <si>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</si>
  <si>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</si>
  <si>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</si>
  <si>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</si>
  <si>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</si>
  <si>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</si>
  <si>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</si>
  <si>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</si>
  <si>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</si>
  <si>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</si>
  <si>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</si>
  <si>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</si>
  <si>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</si>
  <si>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</si>
  <si>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</si>
  <si>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</si>
  <si>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</si>
  <si>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</si>
  <si>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</si>
  <si>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</si>
  <si>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</si>
  <si>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</si>
  <si>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</si>
  <si>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</si>
  <si>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</si>
  <si>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</si>
  <si>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</si>
  <si>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</si>
  <si>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</si>
  <si>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</si>
  <si>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</si>
  <si>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</si>
  <si>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</si>
  <si>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</si>
  <si>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</si>
  <si>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</si>
  <si>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</si>
  <si>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</si>
  <si>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</si>
  <si>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</si>
  <si>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</si>
  <si>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</si>
  <si>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</si>
  <si>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</si>
  <si>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</si>
  <si>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</si>
  <si>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</si>
  <si>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</si>
  <si>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</si>
  <si>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</si>
  <si>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</si>
  <si>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</si>
  <si>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</si>
  <si>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</si>
  <si>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</si>
  <si>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</si>
  <si>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</si>
  <si>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</si>
  <si>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</si>
  <si>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</si>
  <si>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</si>
  <si>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</si>
  <si>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</si>
  <si>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</si>
  <si>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</si>
  <si>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</si>
  <si>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</si>
  <si>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</si>
  <si>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</si>
  <si>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</si>
  <si>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</si>
  <si>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</si>
  <si>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</si>
  <si>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</si>
  <si>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</si>
  <si>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</si>
  <si>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</si>
  <si>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</si>
  <si>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</si>
  <si>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</si>
  <si>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</si>
  <si>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</si>
  <si>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</si>
  <si>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</si>
  <si>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</si>
  <si>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</si>
  <si>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</si>
  <si>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</si>
  <si>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</si>
  <si>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</si>
  <si>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</si>
  <si>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</si>
  <si>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</si>
  <si>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</si>
  <si>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</si>
  <si>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</si>
  <si>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</si>
  <si>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</si>
  <si>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</si>
  <si>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</si>
  <si>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</si>
  <si>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</si>
  <si>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</si>
  <si>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</si>
  <si>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</si>
  <si>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</si>
  <si>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</si>
  <si>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</si>
  <si>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</si>
  <si>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</si>
  <si>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</si>
  <si>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</si>
  <si>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</si>
  <si>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</si>
  <si>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</si>
  <si>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</si>
  <si>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</si>
  <si>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</si>
  <si>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</si>
  <si>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</si>
  <si>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</si>
  <si>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</si>
  <si>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</si>
  <si>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</si>
  <si>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</si>
  <si>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</si>
  <si>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</si>
  <si>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</si>
  <si>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</si>
  <si>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</si>
  <si>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</si>
  <si>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</si>
  <si>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</si>
  <si>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</si>
  <si>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</si>
  <si>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</si>
  <si>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</si>
  <si>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</si>
  <si>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</si>
  <si>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</si>
  <si>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</si>
  <si>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</si>
  <si>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</si>
  <si>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</si>
  <si>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</si>
  <si>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</si>
  <si>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</si>
  <si>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</si>
  <si>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</si>
  <si>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</si>
  <si>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</si>
  <si>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</si>
  <si>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</si>
  <si>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</si>
  <si>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</si>
  <si>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</si>
  <si>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</si>
  <si>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</si>
  <si>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</si>
  <si>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</si>
  <si>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</si>
  <si>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</si>
  <si>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</si>
  <si>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</si>
  <si>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</si>
  <si>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</si>
  <si>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</si>
  <si>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</si>
  <si>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</si>
  <si>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</si>
  <si>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</si>
  <si>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</si>
  <si>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</si>
  <si>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</si>
  <si>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</si>
  <si>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</si>
  <si>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</si>
  <si>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</si>
  <si>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</si>
  <si>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</si>
  <si>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</si>
  <si>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</si>
  <si>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</si>
  <si>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</si>
  <si>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</si>
  <si>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</si>
  <si>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</si>
  <si>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</si>
  <si>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</si>
  <si>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</si>
  <si>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</si>
  <si>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</si>
  <si>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</si>
  <si>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</si>
  <si>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</si>
  <si>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</si>
  <si>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</si>
  <si>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</si>
  <si>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</si>
  <si>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</si>
  <si>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</si>
  <si>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</si>
  <si>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</si>
  <si>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</si>
  <si>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</si>
  <si>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</si>
  <si>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</si>
  <si>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</si>
  <si>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</si>
  <si>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</si>
  <si>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</si>
  <si>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</si>
  <si>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</si>
  <si>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</si>
  <si>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</si>
  <si>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</si>
  <si>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</si>
  <si>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</si>
  <si>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</si>
  <si>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</si>
  <si>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</si>
  <si>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</si>
  <si>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</si>
  <si>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</si>
  <si>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</si>
  <si>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</si>
  <si>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</si>
  <si>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</si>
  <si>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</si>
  <si>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</si>
  <si>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</si>
  <si>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</si>
  <si>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</si>
  <si>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</si>
  <si>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</si>
  <si>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</si>
  <si>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</si>
  <si>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</si>
  <si>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</si>
  <si>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</si>
  <si>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</si>
  <si>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</si>
  <si>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</si>
  <si>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</si>
  <si>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</si>
  <si>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</si>
  <si>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</si>
  <si>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</si>
  <si>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</si>
  <si>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</si>
  <si>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</si>
  <si>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</si>
  <si>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</si>
  <si>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</si>
  <si>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</si>
  <si>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</si>
  <si>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</si>
  <si>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</si>
  <si>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</si>
  <si>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</si>
  <si>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</si>
  <si>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</si>
  <si>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</si>
  <si>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</si>
  <si>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</si>
  <si>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</si>
  <si>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</si>
  <si>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</si>
  <si>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</si>
  <si>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</si>
  <si>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</si>
  <si>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</si>
  <si>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</si>
  <si>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</si>
  <si>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</si>
  <si>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</si>
  <si>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</si>
  <si>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</si>
  <si>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</si>
  <si>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</si>
  <si>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</si>
  <si>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</si>
  <si>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</si>
  <si>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</si>
  <si>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</si>
  <si>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</si>
  <si>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</si>
  <si>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</si>
  <si>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</si>
  <si>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</si>
  <si>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</si>
  <si>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</si>
  <si>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</si>
  <si>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</si>
  <si>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</si>
  <si>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</si>
  <si>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</si>
  <si>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</si>
  <si>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</si>
  <si>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</si>
  <si>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</si>
  <si>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</si>
  <si>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</si>
  <si>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</si>
  <si>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</si>
  <si>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</si>
  <si>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</si>
  <si>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</si>
  <si>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</si>
  <si>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</si>
  <si>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</si>
  <si>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</si>
  <si>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</si>
  <si>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</si>
  <si>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</si>
  <si>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</si>
  <si>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</si>
  <si>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</si>
  <si>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</si>
  <si>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</si>
  <si>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</si>
  <si>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</si>
  <si>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</si>
  <si>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</si>
  <si>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</si>
  <si>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</si>
  <si>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</si>
  <si>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</si>
  <si>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</si>
  <si>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</si>
  <si>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</si>
  <si>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</si>
  <si>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</si>
  <si>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</si>
  <si>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</si>
  <si>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</si>
  <si>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</si>
  <si>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</si>
  <si>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</si>
  <si>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</si>
  <si>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</si>
  <si>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</si>
  <si>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</si>
  <si>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</si>
  <si>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</si>
  <si>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</si>
  <si>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</si>
  <si>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</si>
  <si>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</si>
  <si>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</si>
  <si>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</si>
  <si>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</si>
  <si>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</si>
  <si>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</si>
  <si>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</si>
  <si>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</si>
  <si>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</si>
  <si>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</si>
  <si>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</si>
  <si>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</si>
  <si>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</si>
  <si>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</si>
  <si>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</si>
  <si>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</si>
  <si>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</si>
  <si>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</si>
  <si>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</si>
  <si>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</si>
  <si>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</si>
  <si>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</si>
  <si>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</si>
  <si>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</si>
  <si>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</si>
  <si>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</si>
  <si>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</si>
  <si>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</si>
  <si>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</si>
  <si>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</si>
  <si>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</si>
  <si>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</si>
  <si>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</si>
  <si>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</si>
  <si>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</si>
  <si>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</si>
  <si>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</si>
  <si>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</si>
  <si>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</si>
  <si>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</si>
  <si>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</si>
  <si>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</si>
  <si>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</si>
  <si>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</si>
  <si>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</si>
  <si>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</si>
  <si>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</si>
  <si>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</si>
  <si>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</si>
  <si>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</si>
  <si>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</si>
  <si>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</si>
  <si>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</si>
  <si>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</si>
  <si>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</si>
  <si>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</si>
  <si>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</si>
  <si>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</si>
  <si>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</si>
  <si>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</si>
  <si>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</si>
  <si>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</si>
  <si>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</si>
  <si>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</si>
  <si>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</si>
  <si>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</si>
  <si>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</si>
  <si>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</si>
  <si>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</si>
  <si>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</si>
  <si>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</si>
  <si>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</si>
  <si>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</si>
  <si>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</si>
  <si>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</si>
  <si>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</si>
  <si>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</si>
  <si>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</si>
  <si>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</si>
  <si>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</si>
  <si>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</si>
  <si>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</si>
  <si>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</si>
  <si>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</si>
  <si>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</si>
  <si>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</si>
  <si>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</si>
  <si>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</si>
  <si>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</si>
  <si>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</si>
  <si>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</si>
  <si>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</si>
  <si>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</si>
  <si>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</si>
  <si>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</si>
  <si>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</si>
  <si>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</si>
  <si>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</si>
  <si>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</si>
  <si>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</si>
  <si>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</si>
  <si>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</si>
  <si>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</si>
  <si>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</si>
  <si>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</si>
  <si>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</si>
  <si>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</si>
  <si>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</si>
  <si>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</si>
  <si>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</si>
  <si>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</si>
  <si>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</si>
  <si>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</si>
  <si>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</si>
  <si>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</si>
  <si>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</si>
  <si>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</si>
  <si>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</si>
  <si>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</si>
  <si>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</si>
  <si>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</si>
  <si>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</si>
  <si>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</si>
  <si>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</si>
  <si>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</si>
  <si>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</si>
  <si>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</si>
  <si>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</si>
  <si>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</si>
  <si>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</si>
  <si>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</si>
  <si>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</si>
  <si>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</si>
  <si>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</si>
  <si>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</si>
  <si>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</si>
  <si>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</si>
  <si>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</si>
  <si>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</si>
  <si>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</si>
  <si>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</si>
  <si>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</si>
  <si>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</si>
  <si>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</si>
  <si>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</si>
  <si>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</si>
  <si>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</si>
  <si>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</si>
  <si>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</si>
  <si>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</si>
  <si>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</si>
  <si>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</si>
  <si>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</si>
  <si>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</si>
  <si>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</si>
  <si>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</si>
  <si>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</si>
  <si>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</si>
  <si>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</si>
  <si>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</si>
  <si>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</si>
  <si>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</si>
  <si>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</si>
  <si>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</si>
  <si>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</si>
  <si>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</si>
  <si>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</si>
  <si>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</si>
  <si>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</si>
  <si>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</si>
  <si>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</si>
  <si>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</si>
  <si>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</si>
  <si>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</si>
  <si>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</si>
  <si>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</si>
  <si>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</si>
  <si>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</si>
  <si>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</si>
  <si>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</si>
  <si>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</si>
  <si>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</si>
  <si>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</si>
  <si>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</si>
  <si>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</si>
  <si>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</si>
  <si>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</si>
  <si>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</si>
  <si>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</si>
  <si>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</si>
  <si>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</si>
  <si>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</si>
  <si>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</si>
  <si>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</si>
  <si>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</si>
  <si>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</si>
  <si>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</si>
  <si>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</si>
  <si>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</si>
  <si>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</si>
  <si>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</si>
  <si>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</si>
  <si>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</si>
  <si>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</si>
  <si>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</si>
  <si>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</si>
  <si>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</si>
  <si>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</si>
  <si>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</si>
  <si>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</si>
  <si>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</si>
  <si>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</si>
  <si>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</si>
  <si>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</si>
  <si>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</si>
  <si>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</si>
  <si>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</si>
  <si>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</si>
  <si>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</si>
  <si>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</si>
  <si>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</si>
  <si>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</si>
  <si>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</si>
  <si>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</si>
  <si>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</si>
  <si>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</si>
  <si>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</si>
  <si>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</si>
  <si>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</si>
  <si>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</si>
  <si>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</si>
  <si>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</si>
  <si>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</si>
  <si>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</si>
  <si>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</si>
  <si>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</si>
  <si>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</si>
  <si>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</si>
  <si>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</si>
  <si>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</si>
  <si>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</si>
  <si>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</si>
  <si>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</si>
  <si>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</si>
  <si>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</si>
  <si>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</si>
  <si>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</si>
  <si>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</si>
  <si>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</si>
  <si>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</si>
  <si>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</si>
  <si>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</si>
  <si>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</si>
  <si>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</si>
  <si>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</si>
  <si>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</si>
  <si>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</si>
  <si>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</si>
  <si>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</si>
  <si>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</si>
  <si>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</si>
  <si>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</si>
  <si>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</si>
  <si>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</si>
  <si>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</si>
  <si>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</si>
  <si>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</si>
  <si>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</si>
  <si>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</si>
  <si>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</si>
  <si>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</si>
  <si>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</si>
  <si>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</si>
  <si>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</si>
  <si>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</si>
  <si>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</si>
  <si>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</si>
  <si>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</si>
  <si>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</si>
  <si>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</si>
  <si>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</si>
  <si>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</si>
  <si>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</si>
  <si>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</si>
  <si>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</si>
  <si>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</si>
  <si>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</si>
  <si>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</si>
  <si>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</si>
  <si>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</si>
  <si>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</si>
  <si>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</si>
  <si>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</si>
  <si>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</si>
  <si>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</si>
  <si>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</si>
  <si>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</si>
  <si>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</si>
  <si>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</si>
  <si>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</si>
  <si>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</si>
  <si>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</si>
  <si>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</si>
  <si>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</si>
  <si>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</si>
  <si>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</si>
  <si>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</si>
  <si>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</si>
  <si>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</si>
  <si>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</si>
  <si>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</si>
  <si>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</si>
  <si>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</si>
  <si>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</si>
  <si>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</si>
  <si>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</si>
  <si>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</si>
  <si>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</si>
  <si>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</si>
  <si>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</si>
  <si>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</si>
  <si>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</si>
  <si>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</si>
  <si>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</si>
  <si>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</si>
  <si>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</si>
  <si>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</si>
  <si>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</si>
  <si>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</si>
  <si>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</si>
  <si>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</si>
  <si>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</si>
  <si>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</si>
  <si>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</si>
  <si>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</si>
  <si>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</si>
  <si>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</si>
  <si>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</si>
  <si>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</si>
  <si>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</si>
  <si>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</si>
  <si>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</si>
  <si>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</si>
  <si>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</si>
  <si>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</si>
  <si>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</si>
  <si>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</si>
  <si>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</si>
  <si>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</si>
  <si>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</si>
  <si>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</si>
  <si>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</si>
  <si>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</si>
  <si>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</si>
  <si>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</si>
  <si>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</si>
  <si>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</si>
  <si>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</si>
  <si>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</si>
  <si>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</si>
  <si>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</si>
  <si>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</si>
  <si>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</si>
  <si>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</si>
  <si>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</si>
  <si>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</si>
  <si>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</si>
  <si>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</si>
  <si>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</si>
  <si>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</si>
  <si>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</si>
  <si>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</si>
  <si>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</si>
  <si>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</si>
  <si>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</si>
  <si>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</si>
  <si>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</si>
  <si>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</si>
  <si>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</si>
  <si>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</si>
  <si>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</si>
  <si>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</si>
  <si>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</si>
  <si>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</si>
  <si>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</si>
  <si>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</si>
  <si>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</si>
  <si>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</si>
  <si>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</si>
  <si>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</si>
  <si>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</si>
  <si>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</si>
  <si>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</si>
  <si>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</si>
  <si>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</si>
  <si>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</si>
  <si>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</si>
  <si>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</si>
  <si>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</si>
  <si>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</si>
  <si>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</si>
  <si>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</si>
  <si>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</si>
  <si>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</si>
  <si>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</si>
  <si>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</si>
  <si>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</si>
  <si>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</si>
  <si>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</si>
  <si>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</si>
  <si>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</si>
  <si>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</si>
  <si>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</si>
  <si>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</si>
  <si>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</si>
  <si>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</si>
  <si>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</si>
  <si>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</si>
  <si>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</si>
  <si>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</si>
  <si>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</si>
  <si>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</si>
  <si>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</si>
  <si>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</si>
  <si>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</si>
  <si>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</si>
  <si>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</si>
  <si>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</si>
  <si>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</si>
  <si>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</si>
  <si>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</si>
  <si>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</si>
  <si>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</si>
  <si>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</si>
  <si>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</si>
  <si>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</si>
  <si>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</si>
  <si>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</si>
  <si>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</si>
  <si>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</si>
  <si>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</si>
  <si>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</si>
  <si>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</si>
  <si>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</si>
  <si>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</si>
  <si>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</si>
  <si>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</si>
  <si>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</si>
  <si>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</si>
  <si>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</si>
  <si>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</si>
  <si>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</si>
  <si>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</si>
  <si>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</si>
  <si>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</si>
  <si>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</si>
  <si>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</si>
  <si>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</si>
  <si>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</si>
  <si>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</si>
  <si>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</si>
  <si>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</si>
  <si>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</si>
  <si>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</si>
  <si>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</si>
  <si>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</si>
  <si>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</si>
  <si>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</si>
  <si>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</si>
  <si>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</si>
  <si>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</si>
  <si>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</si>
  <si>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</si>
  <si>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</si>
  <si>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</si>
  <si>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</si>
  <si>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</si>
  <si>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</si>
  <si>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</si>
  <si>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</si>
  <si>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</si>
  <si>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</si>
  <si>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</si>
  <si>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</si>
  <si>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</si>
  <si>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</si>
  <si>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</si>
  <si>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</si>
  <si>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</si>
  <si>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</si>
  <si>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</si>
  <si>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</si>
  <si>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</si>
  <si>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</si>
  <si>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</si>
  <si>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</si>
  <si>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</si>
  <si>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</si>
  <si>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</si>
  <si>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</si>
  <si>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</si>
  <si>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</si>
  <si>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</si>
  <si>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</si>
  <si>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</si>
  <si>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</si>
  <si>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</si>
  <si>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</si>
  <si>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</si>
  <si>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</si>
  <si>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</si>
  <si>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</si>
  <si>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</si>
  <si>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</si>
  <si>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</si>
  <si>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</si>
  <si>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</si>
  <si>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</si>
  <si>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</si>
  <si>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</si>
  <si>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</si>
  <si>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</si>
  <si>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</si>
  <si>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</si>
  <si>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</si>
  <si>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</si>
  <si>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</si>
  <si>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</si>
  <si>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</si>
  <si>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</si>
  <si>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</si>
  <si>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</si>
  <si>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</si>
  <si>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</si>
  <si>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</si>
  <si>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</si>
  <si>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</si>
  <si>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</si>
  <si>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</si>
  <si>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</si>
  <si>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</si>
  <si>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</si>
  <si>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</si>
  <si>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</si>
  <si>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</si>
  <si>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</si>
  <si>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</si>
  <si>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</si>
  <si>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</si>
  <si>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</si>
  <si>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</si>
  <si>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</si>
  <si>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</si>
  <si>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</si>
  <si>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</si>
  <si>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</si>
  <si>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</si>
  <si>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</si>
  <si>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</si>
  <si>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</si>
  <si>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</si>
  <si>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</si>
  <si>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</si>
  <si>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</si>
  <si>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</si>
  <si>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</si>
  <si>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</si>
  <si>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</si>
  <si>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</si>
  <si>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</si>
  <si>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</si>
  <si>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</si>
  <si>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</si>
  <si>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</si>
  <si>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</si>
  <si>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</si>
  <si>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</si>
  <si>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</si>
  <si>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</si>
  <si>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</si>
  <si>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</si>
  <si>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</si>
  <si>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</si>
  <si>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</si>
  <si>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</si>
  <si>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</si>
  <si>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</si>
  <si>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</si>
  <si>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</si>
  <si>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</si>
  <si>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</si>
  <si>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</si>
  <si>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</si>
  <si>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</si>
  <si>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</si>
  <si>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</si>
  <si>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</si>
  <si>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</si>
  <si>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</si>
  <si>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</si>
  <si>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</si>
  <si>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</si>
  <si>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</si>
  <si>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</si>
  <si>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</si>
  <si>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</si>
  <si>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</si>
  <si>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</si>
  <si>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</si>
  <si>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</si>
  <si>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</si>
  <si>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</si>
  <si>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</si>
  <si>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</si>
  <si>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</si>
  <si>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</si>
  <si>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</si>
  <si>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</si>
  <si>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</si>
  <si>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</si>
  <si>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</si>
  <si>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</si>
  <si>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</si>
  <si>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</si>
  <si>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</si>
  <si>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</si>
  <si>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</si>
  <si>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</si>
  <si>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</si>
  <si>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</si>
  <si>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</si>
  <si>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</si>
  <si>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</si>
  <si>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</si>
  <si>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</si>
  <si>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</si>
  <si>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</si>
  <si>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</si>
  <si>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</si>
  <si>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</si>
  <si>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</si>
  <si>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</si>
  <si>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</si>
  <si>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</si>
  <si>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</si>
  <si>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</si>
  <si>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</si>
  <si>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</si>
  <si>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</si>
  <si>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</si>
  <si>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</si>
  <si>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</si>
  <si>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</si>
  <si>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</si>
  <si>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</si>
  <si>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</si>
  <si>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</si>
  <si>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</si>
  <si>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</si>
  <si>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</si>
  <si>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</si>
  <si>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</si>
  <si>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</si>
  <si>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</si>
  <si>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</si>
  <si>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</si>
  <si>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</si>
  <si>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</si>
  <si>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</si>
  <si>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</si>
  <si>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</si>
  <si>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</si>
  <si>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</si>
  <si>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</si>
  <si>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</si>
  <si>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</si>
  <si>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</si>
  <si>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</si>
  <si>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</si>
  <si>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</si>
  <si>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</si>
  <si>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</si>
  <si>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</si>
  <si>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</si>
  <si>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</si>
  <si>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</si>
  <si>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</si>
  <si>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</si>
  <si>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</si>
  <si>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</si>
  <si>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</si>
  <si>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</si>
  <si>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</si>
  <si>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</si>
  <si>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</si>
  <si>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</si>
  <si>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</si>
  <si>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</si>
  <si>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</si>
  <si>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</si>
  <si>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</si>
  <si>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</si>
  <si>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</si>
  <si>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</si>
  <si>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</si>
  <si>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</si>
  <si>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</si>
  <si>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</si>
  <si>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</si>
  <si>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</si>
  <si>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</si>
  <si>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</si>
  <si>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</si>
  <si>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</si>
  <si>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</si>
  <si>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</si>
  <si>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</si>
  <si>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</si>
  <si>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</si>
  <si>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</si>
  <si>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</si>
  <si>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</si>
  <si>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</si>
  <si>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</si>
  <si>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</si>
  <si>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</si>
  <si>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</si>
  <si>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</si>
  <si>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</si>
  <si>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</si>
  <si>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</si>
  <si>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</si>
  <si>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</si>
  <si>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</si>
  <si>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</si>
  <si>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</si>
  <si>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</si>
  <si>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</si>
  <si>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</si>
  <si>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</si>
  <si>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</si>
  <si>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</si>
  <si>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</si>
  <si>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</si>
  <si>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</si>
  <si>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</si>
  <si>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</si>
  <si>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</si>
  <si>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</si>
  <si>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</si>
  <si>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</si>
  <si>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</si>
  <si>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</si>
  <si>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</si>
  <si>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</si>
  <si>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</si>
  <si>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</si>
  <si>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</si>
  <si>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</si>
  <si>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</si>
  <si>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</si>
  <si>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</si>
  <si>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</si>
  <si>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</si>
  <si>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</si>
  <si>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</si>
  <si>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</si>
  <si>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</si>
  <si>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</si>
  <si>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</si>
  <si>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</si>
  <si>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</si>
  <si>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</si>
  <si>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</si>
  <si>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</si>
  <si>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</si>
  <si>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</si>
  <si>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</si>
  <si>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</si>
  <si>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</si>
  <si>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</si>
  <si>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</si>
  <si>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</si>
  <si>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</si>
  <si>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</si>
  <si>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</si>
  <si>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</si>
  <si>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</si>
  <si>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</si>
  <si>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</si>
  <si>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</si>
  <si>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</si>
  <si>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</si>
  <si>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</si>
  <si>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</si>
  <si>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</si>
  <si>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</si>
  <si>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</si>
  <si>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</si>
  <si>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</si>
  <si>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</si>
  <si>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</si>
  <si>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</si>
  <si>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</si>
  <si>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</si>
  <si>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</si>
  <si>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</si>
  <si>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</si>
  <si>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</si>
  <si>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</si>
  <si>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</si>
  <si>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</si>
  <si>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</si>
  <si>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</si>
  <si>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</si>
  <si>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</si>
  <si>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</si>
  <si>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</si>
  <si>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</si>
  <si>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</si>
  <si>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</si>
  <si>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</si>
  <si>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</si>
  <si>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</si>
  <si>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</si>
  <si>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</si>
  <si>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</si>
  <si>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</si>
  <si>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</si>
  <si>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</si>
  <si>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</si>
  <si>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</si>
  <si>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</si>
  <si>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</si>
  <si>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</si>
  <si>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</si>
  <si>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</si>
  <si>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</si>
  <si>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</si>
  <si>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</si>
  <si>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</si>
  <si>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</si>
  <si>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</si>
  <si>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</si>
  <si>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</si>
  <si>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</si>
  <si>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</si>
  <si>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</si>
  <si>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</si>
  <si>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</si>
  <si>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</si>
  <si>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</si>
  <si>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</si>
  <si>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</si>
  <si>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</si>
  <si>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</si>
  <si>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</si>
  <si>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</si>
  <si>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</si>
  <si>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</si>
  <si>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</si>
  <si>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</si>
  <si>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</si>
  <si>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</si>
  <si>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</si>
  <si>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</si>
  <si>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</si>
  <si>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</si>
  <si>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</si>
  <si>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</si>
  <si>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</si>
  <si>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</si>
  <si>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</si>
  <si>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</si>
  <si>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</si>
  <si>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</si>
  <si>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</si>
  <si>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</si>
  <si>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</si>
  <si>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</si>
  <si>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</si>
  <si>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</si>
  <si>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</si>
  <si>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</si>
  <si>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</si>
  <si>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</si>
  <si>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</si>
  <si>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</si>
  <si>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</si>
  <si>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</si>
  <si>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</si>
  <si>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</si>
  <si>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</si>
  <si>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</si>
  <si>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</si>
  <si>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</si>
  <si>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</si>
  <si>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</si>
  <si>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</si>
  <si>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</si>
  <si>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</si>
  <si>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</si>
  <si>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</si>
  <si>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</si>
  <si>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</si>
  <si>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</si>
  <si>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</si>
  <si>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</si>
  <si>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</si>
  <si>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</si>
  <si>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</si>
  <si>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</si>
  <si>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</si>
  <si>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</si>
  <si>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</si>
  <si>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</si>
  <si>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</si>
  <si>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</si>
  <si>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</si>
  <si>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</si>
  <si>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</si>
  <si>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</si>
  <si>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</si>
  <si>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</si>
  <si>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</si>
  <si>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</si>
  <si>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</si>
  <si>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</si>
  <si>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</si>
  <si>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</si>
  <si>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</si>
  <si>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</si>
  <si>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</si>
  <si>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</si>
  <si>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</si>
  <si>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</si>
  <si>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</si>
  <si>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</si>
  <si>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</si>
  <si>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</si>
  <si>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</si>
  <si>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</si>
  <si>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</si>
  <si>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</si>
  <si>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</si>
  <si>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</si>
  <si>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</si>
  <si>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</si>
  <si>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</si>
  <si>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</si>
  <si>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</si>
  <si>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</si>
  <si>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</si>
  <si>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</si>
  <si>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</si>
  <si>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</si>
  <si>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</si>
  <si>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</si>
  <si>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</si>
  <si>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</si>
  <si>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</si>
  <si>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</si>
  <si>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</si>
  <si>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</si>
  <si>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</si>
  <si>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</si>
  <si>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</si>
  <si>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</si>
  <si>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</si>
  <si>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</si>
  <si>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</si>
  <si>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</si>
  <si>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</si>
  <si>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</si>
  <si>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</si>
  <si>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</si>
  <si>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</si>
  <si>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</si>
  <si>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</si>
  <si>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</si>
  <si>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</si>
  <si>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</si>
  <si>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</si>
  <si>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</si>
  <si>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</si>
  <si>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</si>
  <si>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</si>
  <si>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</si>
  <si>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</si>
  <si>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</si>
  <si>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</si>
  <si>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</si>
  <si>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</si>
  <si>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</si>
  <si>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</si>
  <si>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</si>
  <si>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</si>
  <si>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</si>
  <si>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</si>
  <si>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</si>
  <si>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</si>
  <si>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</si>
  <si>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</si>
  <si>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</si>
  <si>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</si>
  <si>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</si>
  <si>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</si>
  <si>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</si>
  <si>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</si>
  <si>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</si>
  <si>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</si>
  <si>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</si>
  <si>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</si>
  <si>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</si>
  <si>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</si>
  <si>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</si>
  <si>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</si>
  <si>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</si>
  <si>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</si>
  <si>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</si>
  <si>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</si>
  <si>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</si>
  <si>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</si>
  <si>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</si>
  <si>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</si>
  <si>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</si>
  <si>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</si>
  <si>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</si>
  <si>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</si>
  <si>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</si>
  <si>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</si>
  <si>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</si>
  <si>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</si>
  <si>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</si>
  <si>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</si>
  <si>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</si>
  <si>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</si>
  <si>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</si>
  <si>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</si>
  <si>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</si>
  <si>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</si>
  <si>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</si>
  <si>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</si>
  <si>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</si>
  <si>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</si>
  <si>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</si>
  <si>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</si>
  <si>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</si>
  <si>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</si>
  <si>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</si>
  <si>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</si>
  <si>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</si>
  <si>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</si>
  <si>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</si>
  <si>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</si>
  <si>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</si>
  <si>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</si>
  <si>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</si>
  <si>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</si>
  <si>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</si>
  <si>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</si>
  <si>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</si>
  <si>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</si>
  <si>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</si>
  <si>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</si>
  <si>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</si>
  <si>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</si>
  <si>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</si>
  <si>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</si>
  <si>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</si>
  <si>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</si>
  <si>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</si>
  <si>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</si>
  <si>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</si>
  <si>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</si>
  <si>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</si>
  <si>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</si>
  <si>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</si>
  <si>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</si>
  <si>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</si>
  <si>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</si>
  <si>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</si>
  <si>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</si>
  <si>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</si>
  <si>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</si>
  <si>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</si>
  <si>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</si>
  <si>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</si>
  <si>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</si>
  <si>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</si>
  <si>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</si>
  <si>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</si>
  <si>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</si>
  <si>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</si>
  <si>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</si>
  <si>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</si>
  <si>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</si>
  <si>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</si>
  <si>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</si>
  <si>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</si>
  <si>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</si>
  <si>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</si>
  <si>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</si>
  <si>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</si>
  <si>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</si>
  <si>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</si>
  <si>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</si>
  <si>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</si>
  <si>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</si>
  <si>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</si>
  <si>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</si>
  <si>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</si>
  <si>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</si>
  <si>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</si>
  <si>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</si>
  <si>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</si>
  <si>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</si>
  <si>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</si>
  <si>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</si>
  <si>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</si>
  <si>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</si>
  <si>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</si>
  <si>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</si>
  <si>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</si>
  <si>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</si>
  <si>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</si>
  <si>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</si>
  <si>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</si>
  <si>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</si>
  <si>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</si>
  <si>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</si>
  <si>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</si>
  <si>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</si>
  <si>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</si>
  <si>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</si>
  <si>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</si>
  <si>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</si>
  <si>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</si>
  <si>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</si>
  <si>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</si>
  <si>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</si>
  <si>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</si>
  <si>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</si>
  <si>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</si>
  <si>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</si>
  <si>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</si>
  <si>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</si>
  <si>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</si>
  <si>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</si>
  <si>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</si>
  <si>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</si>
  <si>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</si>
  <si>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</si>
  <si>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</si>
  <si>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</si>
  <si>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</si>
  <si>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</si>
  <si>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</si>
  <si>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</si>
  <si>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</si>
  <si>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</si>
  <si>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</si>
  <si>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</si>
  <si>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</si>
  <si>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</si>
  <si>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</si>
  <si>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</si>
  <si>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</si>
  <si>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</si>
  <si>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</si>
  <si>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</si>
  <si>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</si>
  <si>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</si>
  <si>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</si>
  <si>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</si>
  <si>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</si>
  <si>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</si>
  <si>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</si>
  <si>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</si>
  <si>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</si>
  <si>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</si>
  <si>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</si>
  <si>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</si>
  <si>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</si>
  <si>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</si>
  <si>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</si>
  <si>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</si>
  <si>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</si>
  <si>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</si>
  <si>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</si>
  <si>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</si>
  <si>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</si>
  <si>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</si>
  <si>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</si>
  <si>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</si>
  <si>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</si>
  <si>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</si>
  <si>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</si>
  <si>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</si>
  <si>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</si>
  <si>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</si>
  <si>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</si>
  <si>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</si>
  <si>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</si>
  <si>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</si>
  <si>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</si>
  <si>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</si>
  <si>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</si>
  <si>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</si>
  <si>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</si>
  <si>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</si>
  <si>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</si>
  <si>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</si>
  <si>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</si>
  <si>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</si>
  <si>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</si>
  <si>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</si>
  <si>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</si>
  <si>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</si>
  <si>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</si>
  <si>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</si>
  <si>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</si>
  <si>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</si>
  <si>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</si>
  <si>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</si>
  <si>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</si>
  <si>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</si>
  <si>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</si>
  <si>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</si>
  <si>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</si>
  <si>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</si>
  <si>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</si>
  <si>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</si>
  <si>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</si>
  <si>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</si>
  <si>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</si>
  <si>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</si>
  <si>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</si>
  <si>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</si>
  <si>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</si>
  <si>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</si>
  <si>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</si>
  <si>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</si>
  <si>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</si>
  <si>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</si>
  <si>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</si>
  <si>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</si>
  <si>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</si>
  <si>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</si>
  <si>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</si>
  <si>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</si>
  <si>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</si>
  <si>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</si>
  <si>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</si>
  <si>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</si>
  <si>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</si>
  <si>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</si>
  <si>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</si>
  <si>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</si>
  <si>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</si>
  <si>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</si>
  <si>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</si>
  <si>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</si>
  <si>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</si>
  <si>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</si>
  <si>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</si>
  <si>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</si>
  <si>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</si>
  <si>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</si>
  <si>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</si>
  <si>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</si>
  <si>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</si>
  <si>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</si>
  <si>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</si>
  <si>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</si>
  <si>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</si>
  <si>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</si>
  <si>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</si>
  <si>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</si>
  <si>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</si>
  <si>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</si>
  <si>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</si>
  <si>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</si>
  <si>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</si>
  <si>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</si>
  <si>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</si>
  <si>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</si>
  <si>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</si>
  <si>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</si>
  <si>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</si>
  <si>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</si>
  <si>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</si>
  <si>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</si>
  <si>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</si>
  <si>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</si>
  <si>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</si>
  <si>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</si>
  <si>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</si>
  <si>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</si>
  <si>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</si>
  <si>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</si>
  <si>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</si>
  <si>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</si>
  <si>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</si>
  <si>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</si>
  <si>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</si>
  <si>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</si>
  <si>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</si>
  <si>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</si>
  <si>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</si>
  <si>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</si>
  <si>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</si>
  <si>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</si>
  <si>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</si>
  <si>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</si>
  <si>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</si>
  <si>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</si>
  <si>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</si>
  <si>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</si>
  <si>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</si>
  <si>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</si>
  <si>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</si>
  <si>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</si>
  <si>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</si>
  <si>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</si>
  <si>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</si>
  <si>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</si>
  <si>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</si>
  <si>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</si>
  <si>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</si>
  <si>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</si>
  <si>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</si>
  <si>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</si>
  <si>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</si>
  <si>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</si>
  <si>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</si>
  <si>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</si>
  <si>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</si>
  <si>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</si>
  <si>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</si>
  <si>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</si>
  <si>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</si>
  <si>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</si>
  <si>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</si>
  <si>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</si>
  <si>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</si>
  <si>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</si>
  <si>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</si>
  <si>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</si>
  <si>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</si>
  <si>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</si>
  <si>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</si>
  <si>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</si>
  <si>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</si>
  <si>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</si>
  <si>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</si>
  <si>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</si>
  <si>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</si>
  <si>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</si>
  <si>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</si>
  <si>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</si>
  <si>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</si>
  <si>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</si>
  <si>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</si>
  <si>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</si>
  <si>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</si>
  <si>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</si>
  <si>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</si>
  <si>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</si>
  <si>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</si>
  <si>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</si>
  <si>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</si>
  <si>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</si>
  <si>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</si>
  <si>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</si>
  <si>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</si>
  <si>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</si>
  <si>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</si>
  <si>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</si>
  <si>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</si>
  <si>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</si>
  <si>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</si>
  <si>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</si>
  <si>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</si>
  <si>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</si>
  <si>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</si>
  <si>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</si>
  <si>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</si>
  <si>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</si>
  <si>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</si>
  <si>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</si>
  <si>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</si>
  <si>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</si>
  <si>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</si>
  <si>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</si>
  <si>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</si>
  <si>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</si>
  <si>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</si>
  <si>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</si>
  <si>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</si>
  <si>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</si>
  <si>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</si>
  <si>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</si>
  <si>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</si>
  <si>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</si>
  <si>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</si>
  <si>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</si>
  <si>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</si>
  <si>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</si>
  <si>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</si>
  <si>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</si>
  <si>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</si>
  <si>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</si>
  <si>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</si>
  <si>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</si>
  <si>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</si>
  <si>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</si>
  <si>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</si>
  <si>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</si>
  <si>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</si>
  <si>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</si>
  <si>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</si>
  <si>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</si>
  <si>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</si>
  <si>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</si>
  <si>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</si>
  <si>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</si>
  <si>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</si>
  <si>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</si>
  <si>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</si>
  <si>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</si>
  <si>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</si>
  <si>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</si>
  <si>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</si>
  <si>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</si>
  <si>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</si>
  <si>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</si>
  <si>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</si>
  <si>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</si>
  <si>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</si>
  <si>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</si>
  <si>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</si>
  <si>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</si>
  <si>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</si>
  <si>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</si>
  <si>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</si>
  <si>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</si>
  <si>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</si>
  <si>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</si>
  <si>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</si>
  <si>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</si>
  <si>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</si>
  <si>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</si>
  <si>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</si>
  <si>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</si>
  <si>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</si>
  <si>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</si>
  <si>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</si>
  <si>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</si>
  <si>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</si>
  <si>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</si>
  <si>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</si>
  <si>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</si>
  <si>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</si>
  <si>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</si>
  <si>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</si>
  <si>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</si>
  <si>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</si>
  <si>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</si>
  <si>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</si>
  <si>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</si>
  <si>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</si>
  <si>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</si>
  <si>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</si>
  <si>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</si>
  <si>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</si>
  <si>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</si>
  <si>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</si>
  <si>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</si>
  <si>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</si>
  <si>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</si>
  <si>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</si>
  <si>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</si>
  <si>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</si>
  <si>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</si>
  <si>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</si>
  <si>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</si>
  <si>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</si>
  <si>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</si>
  <si>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</si>
  <si>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</si>
  <si>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</si>
  <si>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</si>
  <si>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</si>
  <si>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</si>
  <si>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</si>
  <si>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</si>
  <si>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</si>
  <si>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</si>
  <si>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</si>
  <si>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</si>
  <si>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</si>
  <si>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</si>
  <si>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</si>
  <si>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</si>
  <si>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</si>
  <si>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</si>
  <si>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</si>
  <si>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</si>
  <si>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</si>
  <si>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</si>
  <si>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</si>
  <si>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</si>
  <si>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</si>
  <si>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</si>
  <si>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</si>
  <si>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</si>
  <si>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</si>
  <si>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</si>
  <si>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</si>
  <si>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</si>
  <si>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</si>
  <si>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</si>
  <si>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</si>
  <si>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</si>
  <si>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</si>
  <si>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</si>
  <si>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</si>
  <si>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</si>
  <si>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</si>
  <si>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</si>
  <si>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</si>
  <si>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</si>
  <si>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</si>
  <si>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</si>
  <si>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</si>
  <si>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</si>
  <si>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</si>
  <si>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</si>
  <si>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</si>
  <si>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</si>
  <si>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</si>
  <si>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</si>
  <si>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</si>
  <si>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</si>
  <si>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</si>
  <si>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</si>
  <si>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</si>
  <si>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</si>
  <si>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</si>
  <si>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</si>
  <si>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</si>
  <si>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</si>
  <si>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</si>
  <si>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</si>
  <si>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</si>
  <si>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</si>
  <si>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</si>
  <si>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</si>
  <si>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</si>
  <si>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</si>
  <si>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</si>
  <si>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</si>
  <si>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</si>
  <si>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</si>
  <si>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</si>
  <si>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</si>
  <si>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</si>
  <si>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</si>
  <si>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</si>
  <si>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</si>
  <si>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</si>
  <si>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</si>
  <si>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</si>
  <si>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</si>
  <si>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</si>
  <si>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</si>
  <si>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</si>
  <si>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</si>
  <si>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</si>
  <si>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</si>
  <si>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</si>
  <si>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</si>
  <si>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</si>
  <si>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</si>
  <si>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</si>
  <si>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</si>
  <si>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</si>
  <si>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</si>
  <si>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</si>
  <si>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</si>
  <si>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</si>
  <si>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</si>
  <si>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</si>
  <si>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</si>
  <si>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</si>
  <si>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</si>
  <si>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</si>
  <si>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</si>
  <si>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</si>
  <si>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</si>
  <si>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</si>
  <si>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</si>
  <si>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</si>
  <si>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</si>
  <si>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</si>
  <si>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</si>
  <si>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</si>
  <si>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</si>
  <si>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</si>
  <si>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</si>
  <si>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</si>
  <si>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</si>
  <si>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</si>
  <si>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</si>
  <si>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</si>
  <si>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</si>
  <si>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</si>
  <si>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</si>
  <si>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</si>
  <si>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</si>
  <si>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</si>
  <si>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</si>
  <si>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</si>
  <si>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</si>
  <si>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</si>
  <si>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</si>
  <si>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</si>
  <si>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</si>
  <si>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</si>
  <si>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</si>
  <si>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</si>
  <si>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</si>
  <si>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</si>
  <si>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</si>
  <si>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</si>
  <si>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</si>
  <si>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</si>
  <si>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</si>
  <si>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</si>
  <si>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</si>
  <si>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</si>
  <si>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</si>
  <si>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</si>
  <si>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</si>
  <si>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</si>
  <si>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</si>
  <si>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</si>
  <si>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</si>
  <si>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</si>
  <si>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</si>
  <si>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</si>
  <si>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</si>
  <si>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</si>
  <si>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</si>
  <si>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</si>
  <si>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</si>
  <si>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</si>
  <si>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</si>
  <si>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</si>
  <si>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</si>
  <si>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</si>
  <si>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</si>
  <si>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</si>
  <si>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</si>
  <si>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</si>
  <si>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</si>
  <si>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</si>
  <si>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</si>
  <si>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</si>
  <si>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</si>
  <si>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</si>
  <si>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</si>
  <si>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</si>
  <si>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</si>
  <si>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</si>
  <si>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</si>
  <si>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</si>
  <si>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</si>
  <si>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</si>
  <si>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</si>
  <si>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</si>
  <si>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</si>
  <si>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</si>
  <si>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</si>
  <si>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</si>
  <si>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</si>
  <si>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</si>
  <si>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</si>
  <si>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</si>
  <si>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</si>
  <si>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</si>
  <si>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</si>
  <si>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</si>
  <si>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</si>
  <si>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</si>
  <si>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</si>
  <si>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</si>
  <si>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</si>
  <si>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</si>
  <si>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</si>
  <si>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</si>
  <si>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</si>
  <si>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</si>
  <si>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</si>
  <si>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</si>
  <si>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</si>
  <si>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</si>
  <si>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</si>
  <si>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</si>
  <si>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</si>
  <si>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</si>
  <si>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</si>
  <si>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</si>
  <si>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</si>
  <si>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</si>
  <si>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</si>
  <si>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</si>
  <si>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</si>
  <si>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</si>
  <si>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</si>
  <si>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</si>
  <si>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</si>
  <si>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</si>
  <si>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</si>
  <si>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</si>
  <si>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</si>
  <si>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</si>
  <si>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</si>
  <si>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</si>
  <si>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</si>
  <si>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</si>
  <si>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</si>
  <si>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</si>
  <si>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</si>
  <si>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</si>
  <si>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</si>
  <si>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</si>
  <si>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</si>
  <si>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</si>
  <si>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</si>
  <si>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</si>
  <si>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</si>
  <si>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</si>
  <si>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</si>
  <si>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</si>
  <si>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</si>
  <si>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</si>
  <si>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</si>
  <si>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</si>
  <si>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</si>
  <si>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</si>
  <si>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</si>
  <si>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</si>
  <si>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</si>
  <si>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</si>
  <si>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</si>
  <si>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</si>
  <si>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</si>
  <si>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</si>
  <si>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</si>
  <si>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</si>
  <si>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</si>
  <si>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</si>
  <si>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</si>
  <si>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</si>
  <si>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</si>
  <si>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</si>
  <si>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</si>
  <si>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</si>
  <si>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</si>
  <si>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</si>
  <si>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</si>
  <si>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</si>
  <si>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</si>
  <si>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</si>
  <si>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</si>
  <si>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</si>
  <si>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</si>
  <si>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</si>
  <si>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</si>
  <si>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</si>
  <si>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</si>
  <si>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</si>
  <si>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</si>
  <si>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</si>
  <si>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</si>
  <si>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</si>
  <si>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</si>
  <si>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</si>
  <si>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</si>
  <si>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</si>
  <si>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</si>
  <si>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</si>
  <si>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</si>
  <si>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</si>
  <si>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</si>
  <si>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</si>
  <si>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</si>
  <si>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</si>
  <si>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</si>
  <si>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</si>
  <si>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</si>
  <si>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</si>
  <si>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</si>
  <si>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</si>
  <si>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</si>
  <si>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</si>
  <si>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</si>
  <si>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</si>
  <si>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</si>
  <si>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</si>
  <si>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</si>
  <si>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</si>
  <si>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</si>
  <si>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</si>
  <si>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</si>
  <si>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</si>
  <si>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</si>
  <si>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</si>
  <si>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</si>
  <si>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</si>
  <si>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</si>
  <si>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</si>
  <si>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</si>
  <si>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</si>
  <si>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</si>
  <si>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</si>
  <si>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</si>
  <si>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</si>
  <si>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</si>
  <si>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</si>
  <si>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</si>
  <si>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</si>
  <si>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</si>
  <si>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</si>
  <si>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</si>
  <si>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</si>
  <si>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</si>
  <si>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</si>
  <si>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</si>
  <si>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</si>
  <si>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</si>
  <si>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</si>
  <si>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</si>
  <si>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</si>
  <si>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</si>
  <si>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</si>
  <si>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</si>
  <si>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</si>
  <si>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</si>
  <si>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</si>
  <si>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</si>
  <si>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</si>
  <si>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</si>
  <si>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</si>
  <si>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</si>
  <si>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</si>
  <si>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</si>
  <si>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</si>
  <si>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</si>
  <si>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</si>
  <si>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</si>
  <si>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</si>
  <si>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</si>
  <si>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</si>
  <si>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</si>
  <si>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</si>
  <si>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</si>
  <si>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</si>
  <si>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</si>
  <si>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</si>
  <si>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</si>
  <si>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</si>
  <si>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</si>
  <si>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</si>
  <si>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</si>
  <si>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</si>
  <si>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</si>
  <si>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</si>
  <si>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</si>
  <si>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</si>
  <si>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</si>
  <si>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</si>
  <si>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</si>
  <si>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</si>
  <si>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</si>
  <si>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</si>
  <si>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</si>
  <si>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</si>
  <si>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</si>
  <si>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</si>
  <si>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</si>
  <si>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</si>
  <si>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</si>
  <si>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</si>
  <si>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</si>
  <si>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</si>
  <si>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</si>
  <si>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</si>
  <si>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</si>
  <si>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</si>
  <si>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</si>
  <si>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</si>
  <si>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</si>
  <si>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</si>
  <si>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</si>
  <si>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</si>
  <si>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</si>
  <si>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</si>
  <si>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</si>
  <si>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</si>
  <si>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</si>
  <si>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</si>
  <si>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</si>
  <si>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</si>
  <si>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</si>
  <si>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</si>
  <si>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</si>
  <si>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</si>
  <si>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</si>
  <si>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</si>
  <si>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</si>
  <si>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</si>
  <si>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</si>
  <si>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</si>
  <si>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</si>
  <si>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</si>
  <si>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</si>
  <si>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</si>
  <si>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</si>
  <si>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</si>
  <si>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</si>
  <si>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</si>
  <si>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</si>
  <si>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</si>
  <si>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</si>
  <si>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</si>
  <si>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</si>
  <si>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</si>
  <si>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</si>
  <si>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</si>
  <si>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</si>
  <si>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</si>
  <si>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</si>
  <si>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</si>
  <si>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</si>
  <si>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</si>
  <si>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</si>
  <si>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</si>
  <si>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</si>
  <si>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</si>
  <si>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</si>
  <si>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</si>
  <si>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</si>
  <si>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</si>
  <si>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</si>
  <si>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</si>
  <si>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</si>
  <si>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</si>
  <si>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</si>
  <si>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</si>
  <si>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</si>
  <si>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</si>
  <si>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</si>
  <si>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</si>
  <si>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</si>
  <si>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</si>
  <si>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</si>
  <si>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</si>
  <si>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</si>
  <si>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</si>
  <si>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</si>
  <si>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</si>
  <si>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</si>
  <si>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</si>
  <si>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</si>
  <si>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</si>
  <si>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</si>
  <si>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</si>
  <si>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</si>
  <si>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</si>
  <si>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</si>
  <si>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</si>
  <si>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</si>
  <si>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</si>
  <si>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</si>
  <si>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</si>
  <si>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</si>
  <si>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</si>
  <si>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</si>
  <si>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</si>
  <si>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</si>
  <si>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</si>
  <si>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</si>
  <si>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</si>
  <si>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</si>
  <si>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</si>
  <si>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</si>
  <si>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</si>
  <si>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</si>
  <si>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</si>
  <si>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</si>
  <si>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</si>
  <si>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</si>
  <si>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</si>
  <si>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</si>
  <si>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</si>
  <si>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</si>
  <si>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</si>
  <si>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</si>
  <si>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</si>
  <si>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</si>
  <si>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</si>
  <si>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</si>
  <si>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</si>
  <si>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</si>
  <si>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</si>
  <si>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</si>
  <si>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</si>
  <si>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</si>
  <si>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</si>
  <si>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</si>
  <si>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</si>
  <si>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</si>
  <si>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</si>
  <si>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</si>
  <si>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</si>
  <si>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</si>
  <si>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</si>
  <si>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</si>
  <si>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</si>
  <si>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</si>
  <si>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</si>
  <si>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</si>
  <si>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</si>
  <si>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</si>
  <si>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</si>
  <si>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</si>
  <si>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</si>
  <si>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</si>
  <si>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</si>
  <si>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</si>
  <si>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</si>
  <si>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</si>
  <si>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</si>
  <si>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</si>
  <si>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</si>
  <si>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</si>
  <si>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</si>
  <si>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</si>
  <si>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</si>
  <si>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</si>
  <si>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</si>
  <si>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</si>
  <si>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</si>
  <si>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</si>
  <si>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</si>
  <si>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</si>
  <si>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</si>
  <si>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</si>
  <si>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</si>
  <si>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</si>
  <si>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</si>
  <si>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</si>
  <si>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</si>
  <si>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</si>
  <si>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</si>
  <si>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</si>
  <si>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</si>
  <si>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</si>
  <si>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</si>
  <si>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</si>
  <si>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</si>
  <si>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</si>
  <si>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</si>
  <si>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</si>
  <si>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</si>
  <si>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</si>
  <si>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</si>
  <si>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</si>
  <si>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</si>
  <si>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</si>
  <si>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</si>
  <si>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</si>
  <si>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</si>
  <si>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</si>
  <si>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</si>
  <si>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</si>
  <si>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</si>
  <si>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</si>
  <si>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</si>
  <si>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</si>
  <si>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</si>
  <si>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</si>
  <si>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</si>
  <si>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</si>
  <si>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</si>
  <si>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</si>
  <si>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</si>
  <si>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</si>
  <si>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</si>
  <si>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</si>
  <si>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</si>
  <si>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</si>
  <si>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</si>
  <si>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</si>
  <si>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</si>
  <si>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</si>
  <si>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</si>
  <si>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</si>
  <si>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</si>
  <si>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</si>
  <si>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</si>
  <si>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</si>
  <si>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</si>
  <si>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</si>
  <si>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</si>
  <si>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</si>
  <si>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</si>
  <si>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</si>
  <si>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</si>
  <si>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</si>
  <si>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</si>
  <si>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</si>
  <si>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</si>
  <si>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</si>
  <si>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</si>
  <si>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</si>
  <si>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</si>
  <si>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</si>
  <si>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</si>
  <si>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</si>
  <si>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</si>
  <si>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</si>
  <si>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</si>
  <si>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</si>
  <si>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</si>
  <si>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</si>
  <si>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</si>
  <si>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</si>
  <si>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</si>
  <si>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</si>
  <si>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</si>
  <si>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</si>
  <si>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</si>
  <si>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</si>
  <si>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</si>
  <si>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</si>
  <si>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</si>
  <si>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</si>
  <si>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</si>
  <si>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</si>
  <si>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</si>
  <si>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</si>
  <si>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</si>
  <si>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</si>
  <si>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</si>
  <si>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</si>
  <si>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</si>
  <si>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</si>
  <si>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</si>
  <si>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</si>
  <si>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</si>
  <si>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</si>
  <si>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</si>
  <si>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</si>
  <si>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</si>
  <si>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</si>
  <si>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</si>
  <si>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</si>
  <si>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</si>
  <si>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</si>
  <si>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</si>
  <si>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</si>
  <si>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</si>
  <si>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</si>
  <si>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</si>
  <si>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</si>
  <si>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</si>
  <si>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</si>
  <si>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</si>
  <si>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</si>
  <si>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</si>
  <si>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</si>
  <si>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</si>
  <si>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</si>
  <si>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</si>
  <si>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</si>
  <si>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</si>
  <si>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</si>
  <si>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</si>
  <si>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</si>
  <si>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</si>
  <si>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</si>
  <si>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</si>
  <si>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</si>
  <si>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</si>
  <si>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</si>
  <si>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</si>
  <si>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</si>
  <si>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</si>
  <si>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</si>
  <si>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</si>
  <si>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</si>
  <si>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</si>
  <si>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</si>
  <si>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</si>
  <si>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</si>
  <si>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</si>
  <si>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</si>
  <si>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</si>
  <si>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</si>
  <si>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</si>
  <si>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</si>
  <si>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</si>
  <si>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</si>
  <si>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</si>
  <si>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</si>
  <si>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</si>
  <si>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</si>
  <si>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</si>
  <si>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</si>
  <si>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</si>
  <si>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</si>
  <si>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</si>
  <si>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</si>
  <si>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</si>
  <si>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</si>
  <si>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</si>
  <si>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</si>
  <si>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</si>
  <si>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</si>
  <si>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</si>
  <si>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</si>
  <si>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</si>
  <si>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</si>
  <si>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</si>
  <si>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</si>
  <si>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</si>
  <si>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</si>
  <si>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</si>
  <si>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</si>
  <si>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</si>
  <si>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</si>
  <si>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</si>
  <si>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</si>
  <si>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</si>
  <si>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</si>
  <si>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</si>
  <si>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</si>
  <si>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</si>
  <si>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</si>
  <si>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</si>
  <si>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</si>
  <si>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</si>
  <si>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</si>
  <si>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</si>
  <si>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</si>
  <si>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</si>
  <si>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</si>
  <si>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</si>
  <si>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</si>
  <si>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</si>
  <si>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</si>
  <si>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</si>
  <si>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</si>
  <si>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</si>
  <si>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</si>
  <si>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</si>
  <si>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</si>
  <si>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</si>
  <si>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</si>
  <si>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</si>
  <si>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</si>
  <si>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</si>
  <si>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</si>
  <si>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</si>
  <si>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</si>
  <si>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</si>
  <si>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</si>
  <si>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</si>
  <si>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</si>
  <si>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</si>
  <si>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</si>
  <si>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</si>
  <si>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</si>
  <si>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</si>
  <si>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</si>
  <si>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</si>
  <si>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</si>
  <si>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</si>
  <si>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</si>
  <si>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</si>
  <si>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</si>
  <si>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</si>
  <si>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</si>
  <si>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</si>
  <si>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</si>
  <si>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</si>
  <si>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</si>
  <si>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</si>
  <si>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</si>
  <si>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</si>
  <si>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</si>
  <si>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</si>
  <si>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</si>
  <si>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</si>
  <si>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</si>
  <si>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</si>
  <si>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</si>
  <si>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</si>
  <si>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</si>
  <si>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</si>
  <si>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</si>
  <si>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</si>
  <si>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</si>
  <si>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</si>
  <si>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</si>
  <si>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</si>
  <si>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</si>
  <si>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</si>
  <si>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</si>
  <si>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</si>
  <si>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</si>
  <si>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</si>
  <si>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</si>
  <si>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</si>
  <si>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</si>
  <si>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</si>
  <si>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</si>
  <si>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</si>
  <si>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</si>
  <si>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</si>
  <si>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</si>
  <si>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</si>
  <si>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</si>
  <si>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</si>
  <si>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</si>
  <si>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</si>
  <si>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</si>
  <si>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</si>
  <si>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</si>
  <si>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</si>
  <si>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</si>
  <si>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</si>
  <si>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</si>
  <si>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</si>
  <si>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</si>
  <si>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</si>
  <si>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</si>
  <si>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</si>
  <si>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</si>
  <si>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</si>
  <si>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</si>
  <si>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</si>
  <si>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</si>
  <si>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</si>
  <si>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</si>
  <si>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</si>
  <si>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</si>
  <si>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</si>
  <si>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</si>
  <si>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</si>
  <si>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</si>
  <si>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</si>
  <si>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</si>
  <si>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</si>
  <si>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</si>
  <si>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</si>
  <si>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</si>
  <si>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</si>
  <si>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</si>
  <si>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</si>
  <si>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</si>
  <si>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</si>
  <si>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</si>
  <si>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</si>
  <si>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</si>
  <si>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</si>
  <si>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</si>
  <si>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</si>
  <si>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</si>
  <si>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</si>
  <si>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</si>
  <si>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</si>
  <si>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</si>
  <si>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</si>
  <si>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</si>
  <si>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</si>
  <si>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</si>
  <si>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</si>
  <si>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</si>
  <si>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</si>
  <si>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</si>
  <si>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</si>
  <si>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</si>
  <si>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</si>
  <si>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</si>
  <si>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</si>
  <si>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</si>
  <si>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</si>
  <si>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</si>
  <si>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</si>
  <si>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</si>
  <si>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</si>
  <si>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</si>
  <si>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</si>
  <si>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</si>
  <si>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</si>
  <si>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</si>
  <si>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</si>
  <si>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</si>
  <si>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</si>
  <si>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</si>
  <si>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</si>
  <si>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</si>
  <si>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</si>
  <si>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</si>
  <si>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</si>
  <si>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</si>
  <si>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</si>
  <si>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</si>
  <si>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</si>
  <si>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</si>
  <si>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</si>
  <si>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</si>
  <si>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</si>
  <si>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</si>
  <si>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</si>
  <si>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</si>
  <si>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</si>
  <si>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</si>
  <si>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</si>
  <si>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</si>
  <si>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</si>
  <si>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</si>
  <si>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</si>
  <si>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</si>
  <si>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</si>
  <si>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</si>
  <si>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</si>
  <si>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</si>
  <si>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</si>
  <si>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</si>
  <si>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</si>
  <si>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</si>
  <si>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</si>
  <si>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</si>
  <si>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</si>
  <si>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</si>
  <si>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</si>
  <si>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</si>
  <si>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</si>
  <si>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</si>
  <si>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</si>
  <si>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</si>
  <si>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</si>
  <si>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</si>
  <si>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</si>
  <si>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</si>
  <si>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</si>
  <si>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</si>
  <si>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</si>
  <si>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</si>
  <si>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</si>
  <si>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</si>
  <si>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</si>
  <si>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</si>
  <si>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</si>
  <si>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</si>
  <si>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</si>
  <si>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</si>
  <si>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</si>
  <si>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</si>
  <si>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</si>
  <si>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</si>
  <si>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</si>
  <si>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</si>
  <si>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</si>
  <si>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</si>
  <si>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</si>
  <si>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</si>
  <si>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</si>
  <si>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</si>
  <si>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</si>
  <si>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</si>
  <si>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</si>
  <si>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</si>
  <si>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</si>
  <si>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</si>
  <si>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</si>
  <si>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</si>
  <si>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</si>
  <si>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</si>
  <si>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</si>
  <si>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</si>
  <si>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</si>
  <si>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</si>
  <si>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</si>
  <si>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</si>
  <si>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</si>
  <si>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</si>
  <si>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</si>
  <si>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</si>
  <si>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</si>
  <si>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</si>
  <si>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</si>
  <si>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</si>
  <si>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</si>
  <si>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</si>
  <si>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</si>
  <si>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</si>
  <si>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</si>
  <si>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</si>
  <si>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</si>
  <si>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</si>
  <si>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</si>
  <si>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</si>
  <si>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</si>
  <si>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</si>
  <si>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</si>
  <si>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</si>
  <si>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</si>
  <si>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</si>
  <si>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</si>
  <si>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</si>
  <si>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</si>
  <si>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</si>
  <si>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</si>
  <si>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</si>
  <si>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</si>
  <si>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</si>
  <si>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</si>
  <si>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</si>
  <si>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</si>
  <si>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</si>
  <si>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</si>
  <si>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</si>
  <si>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</si>
  <si>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</si>
  <si>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</si>
  <si>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</si>
  <si>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</si>
  <si>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</si>
  <si>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</si>
  <si>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</si>
  <si>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</si>
  <si>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</si>
  <si>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</si>
  <si>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</si>
  <si>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</si>
  <si>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</si>
  <si>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</si>
  <si>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</si>
  <si>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</si>
  <si>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</si>
  <si>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</si>
  <si>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</si>
  <si>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</si>
  <si>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</si>
  <si>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</si>
  <si>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</si>
  <si>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</si>
  <si>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</si>
  <si>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</si>
  <si>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</si>
  <si>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</si>
  <si>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</si>
  <si>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</si>
  <si>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</si>
  <si>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</si>
  <si>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</si>
  <si>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</si>
  <si>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</si>
  <si>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</si>
  <si>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</si>
  <si>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</si>
  <si>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</si>
  <si>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</si>
  <si>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</si>
  <si>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</si>
  <si>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</si>
  <si>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</si>
  <si>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</si>
  <si>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</si>
  <si>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</si>
  <si>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</si>
  <si>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</si>
  <si>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</si>
  <si>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</si>
  <si>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</si>
  <si>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</si>
  <si>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</si>
  <si>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</si>
  <si>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</si>
  <si>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</si>
  <si>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</si>
  <si>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</si>
  <si>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</si>
  <si>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</si>
  <si>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</si>
  <si>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</si>
  <si>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</si>
  <si>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</si>
  <si>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</si>
  <si>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</si>
  <si>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</si>
  <si>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</si>
  <si>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</si>
  <si>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</si>
  <si>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</si>
  <si>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</si>
  <si>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</si>
  <si>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</si>
  <si>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</si>
  <si>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</si>
  <si>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</si>
  <si>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</si>
  <si>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</si>
  <si>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</si>
  <si>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</si>
  <si>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</si>
  <si>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</si>
  <si>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</si>
  <si>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</si>
  <si>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</si>
  <si>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</si>
  <si>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</si>
  <si>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</si>
  <si>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</si>
  <si>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</si>
  <si>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</si>
  <si>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</si>
  <si>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</si>
  <si>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</si>
  <si>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</si>
  <si>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</si>
  <si>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</si>
  <si>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</si>
  <si>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</si>
  <si>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</si>
  <si>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</si>
  <si>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</si>
  <si>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</si>
  <si>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</si>
  <si>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</si>
  <si>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</si>
  <si>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</si>
  <si>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</si>
  <si>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</si>
  <si>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</si>
  <si>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</si>
  <si>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</si>
  <si>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</si>
  <si>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</si>
  <si>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</si>
  <si>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</si>
  <si>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</si>
  <si>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</si>
  <si>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</si>
  <si>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</si>
  <si>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</si>
  <si>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</si>
  <si>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</si>
  <si>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</si>
  <si>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</si>
  <si>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</si>
  <si>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</si>
  <si>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</si>
  <si>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</si>
  <si>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</si>
  <si>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</si>
  <si>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</si>
  <si>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</si>
  <si>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</si>
  <si>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</si>
  <si>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</si>
  <si>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</si>
  <si>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</si>
  <si>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</si>
  <si>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</si>
  <si>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</si>
  <si>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</si>
  <si>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</si>
  <si>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</si>
  <si>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</si>
  <si>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</si>
  <si>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</si>
  <si>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</si>
  <si>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</si>
  <si>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</si>
  <si>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</si>
  <si>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</si>
  <si>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</si>
  <si>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</si>
  <si>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</si>
  <si>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</si>
  <si>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</si>
  <si>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</si>
  <si>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</si>
  <si>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</si>
  <si>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</si>
  <si>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</si>
  <si>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</si>
  <si>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</si>
  <si>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</si>
  <si>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</si>
  <si>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</si>
  <si>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</si>
  <si>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</si>
  <si>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</si>
  <si>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</si>
  <si>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</si>
  <si>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</si>
  <si>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</si>
  <si>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</si>
  <si>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</si>
  <si>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</si>
  <si>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</si>
  <si>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</si>
  <si>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</si>
  <si>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</si>
  <si>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</si>
  <si>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</si>
  <si>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</si>
  <si>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</si>
  <si>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</si>
  <si>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</si>
  <si>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</si>
  <si>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</si>
  <si>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</si>
  <si>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</si>
  <si>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</si>
  <si>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</si>
  <si>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</si>
  <si>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</si>
  <si>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</si>
  <si>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</si>
  <si>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</si>
  <si>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</si>
  <si>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</si>
  <si>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</si>
  <si>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</si>
  <si>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</si>
  <si>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</si>
  <si>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</si>
  <si>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</si>
  <si>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</si>
  <si>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</si>
  <si>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</si>
  <si>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</si>
  <si>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</si>
  <si>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</si>
  <si>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</si>
  <si>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</si>
  <si>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</si>
  <si>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</si>
  <si>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</si>
  <si>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</si>
  <si>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</si>
  <si>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</si>
  <si>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</si>
  <si>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</si>
  <si>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</si>
  <si>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</si>
  <si>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</si>
  <si>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</si>
  <si>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</si>
  <si>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</si>
  <si>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</si>
  <si>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</si>
  <si>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</si>
  <si>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</si>
  <si>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</si>
  <si>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</si>
  <si>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</si>
  <si>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</si>
  <si>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</si>
  <si>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</si>
  <si>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</si>
  <si>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</si>
  <si>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</si>
  <si>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</si>
  <si>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</si>
  <si>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</si>
  <si>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</si>
  <si>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</si>
  <si>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</si>
  <si>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</si>
  <si>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</si>
  <si>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</si>
  <si>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</si>
  <si>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</si>
  <si>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</si>
  <si>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</si>
  <si>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</si>
  <si>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</si>
  <si>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</si>
  <si>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</si>
  <si>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</si>
  <si>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</si>
  <si>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</si>
  <si>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</si>
  <si>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</si>
  <si>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</si>
  <si>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</si>
  <si>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</si>
  <si>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</si>
  <si>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</si>
  <si>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</si>
  <si>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</si>
  <si>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</si>
  <si>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</si>
  <si>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</si>
  <si>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</si>
  <si>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</si>
  <si>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</si>
  <si>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</si>
  <si>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</si>
  <si>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</si>
  <si>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</si>
  <si>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</si>
  <si>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</si>
  <si>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</si>
  <si>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</si>
  <si>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</si>
  <si>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</si>
  <si>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</si>
  <si>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</si>
  <si>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</si>
  <si>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</si>
  <si>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</si>
  <si>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</si>
  <si>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</si>
  <si>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</si>
  <si>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</si>
  <si>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</si>
  <si>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</si>
  <si>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</si>
  <si>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</si>
  <si>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</si>
  <si>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</si>
  <si>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</si>
  <si>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</si>
  <si>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</si>
  <si>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</si>
  <si>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</si>
  <si>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</si>
  <si>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</si>
  <si>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</si>
  <si>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</si>
  <si>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</si>
  <si>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</si>
  <si>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</si>
  <si>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</si>
  <si>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</si>
  <si>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</si>
  <si>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</si>
  <si>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</si>
  <si>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</si>
  <si>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</si>
  <si>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</si>
  <si>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</si>
  <si>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</si>
  <si>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</si>
  <si>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</si>
  <si>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</si>
  <si>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</si>
  <si>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</si>
  <si>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</si>
  <si>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</si>
  <si>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</si>
  <si>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</si>
  <si>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</si>
  <si>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</si>
  <si>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</si>
  <si>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</si>
  <si>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</si>
  <si>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</si>
  <si>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</si>
  <si>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</si>
  <si>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</si>
  <si>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</si>
  <si>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</si>
  <si>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</si>
  <si>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</si>
  <si>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</si>
  <si>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</si>
  <si>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</si>
  <si>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</si>
  <si>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</si>
  <si>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</si>
  <si>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</si>
  <si>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</si>
  <si>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</si>
  <si>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</si>
  <si>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</si>
  <si>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</si>
  <si>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</si>
  <si>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</si>
  <si>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</si>
  <si>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</si>
  <si>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</si>
  <si>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</si>
  <si>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</si>
  <si>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</si>
  <si>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</si>
  <si>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</si>
  <si>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</si>
  <si>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</si>
  <si>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</si>
  <si>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</si>
  <si>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</si>
  <si>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</si>
  <si>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</si>
  <si>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</si>
  <si>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</si>
  <si>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</si>
  <si>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</si>
  <si>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</si>
  <si>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</si>
  <si>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</si>
  <si>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</si>
  <si>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</si>
  <si>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</si>
  <si>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</si>
  <si>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</si>
  <si>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</si>
  <si>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</si>
  <si>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</si>
  <si>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</si>
  <si>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</si>
  <si>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</si>
  <si>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</si>
  <si>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</si>
  <si>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</si>
  <si>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</si>
  <si>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</si>
  <si>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</si>
  <si>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</si>
  <si>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</si>
  <si>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</si>
  <si>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</si>
  <si>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</si>
  <si>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</si>
  <si>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</si>
  <si>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</si>
  <si>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</si>
  <si>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</si>
  <si>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</si>
  <si>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</si>
  <si>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</si>
  <si>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</si>
  <si>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</si>
  <si>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</si>
  <si>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</si>
  <si>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</si>
  <si>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</si>
  <si>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</si>
  <si>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</si>
  <si>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</si>
  <si>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</si>
  <si>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</si>
  <si>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</si>
  <si>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</si>
  <si>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</si>
  <si>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</si>
  <si>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</si>
  <si>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</si>
  <si>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</si>
  <si>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</si>
  <si>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</si>
  <si>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</si>
  <si>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</si>
  <si>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</si>
  <si>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</si>
  <si>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</si>
  <si>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</si>
  <si>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</si>
  <si>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</si>
  <si>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</si>
  <si>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</si>
  <si>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</si>
  <si>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</si>
  <si>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</si>
  <si>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</si>
  <si>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</si>
  <si>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</si>
  <si>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</si>
  <si>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</si>
  <si>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</si>
  <si>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</si>
  <si>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</si>
  <si>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</si>
  <si>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</si>
  <si>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</si>
  <si>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</si>
  <si>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</si>
  <si>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</si>
  <si>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</si>
  <si>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</si>
  <si>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</si>
  <si>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</si>
  <si>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</si>
  <si>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</si>
  <si>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</si>
  <si>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</si>
  <si>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</si>
  <si>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</si>
  <si>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</si>
  <si>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</si>
  <si>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</si>
  <si>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</si>
  <si>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</si>
  <si>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</si>
  <si>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</si>
  <si>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</si>
  <si>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</si>
  <si>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</si>
  <si>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</si>
  <si>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</si>
  <si>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</si>
  <si>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</si>
  <si>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</si>
  <si>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</si>
  <si>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</si>
  <si>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</si>
  <si>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</si>
  <si>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</si>
  <si>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</si>
  <si>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</si>
  <si>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</si>
  <si>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</si>
  <si>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</si>
  <si>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</si>
  <si>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</si>
  <si>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</si>
  <si>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</si>
  <si>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</si>
  <si>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</si>
  <si>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</si>
  <si>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</si>
  <si>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</si>
  <si>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</si>
  <si>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</si>
  <si>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</si>
  <si>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</si>
  <si>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</si>
  <si>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</si>
  <si>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</si>
  <si>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</si>
  <si>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</si>
  <si>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</si>
  <si>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</si>
  <si>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</si>
  <si>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</si>
  <si>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</si>
  <si>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</si>
  <si>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</si>
  <si>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</si>
  <si>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</si>
  <si>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</si>
  <si>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</si>
  <si>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</si>
  <si>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</si>
  <si>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</si>
  <si>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</si>
  <si>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</si>
  <si>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</si>
  <si>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</si>
  <si>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</si>
  <si>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</si>
  <si>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</si>
  <si>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</si>
  <si>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</si>
  <si>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</si>
  <si>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</si>
  <si>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</si>
  <si>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</si>
  <si>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</si>
  <si>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</si>
  <si>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</si>
  <si>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</si>
  <si>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</si>
  <si>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</si>
  <si>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</si>
  <si>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</si>
  <si>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</si>
  <si>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</si>
  <si>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</si>
  <si>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</si>
  <si>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</si>
  <si>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</si>
  <si>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</si>
  <si>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</si>
  <si>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</si>
  <si>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</si>
  <si>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</si>
  <si>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</si>
  <si>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</si>
  <si>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</si>
  <si>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</si>
  <si>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</si>
  <si>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</si>
  <si>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</si>
  <si>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</si>
  <si>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</si>
  <si>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</si>
  <si>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</si>
  <si>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</si>
  <si>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</si>
  <si>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</si>
  <si>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</si>
  <si>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</si>
  <si>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</si>
  <si>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</si>
  <si>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</si>
  <si>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</si>
  <si>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</si>
  <si>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</si>
  <si>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</si>
  <si>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</si>
  <si>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</si>
  <si>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</si>
  <si>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</si>
  <si>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</si>
  <si>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</si>
  <si>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</si>
  <si>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</si>
  <si>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</si>
  <si>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</si>
  <si>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</si>
  <si>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</si>
  <si>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</si>
  <si>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</si>
  <si>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</si>
  <si>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</si>
  <si>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</si>
  <si>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</si>
  <si>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</si>
  <si>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</si>
  <si>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</si>
  <si>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</si>
  <si>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</si>
  <si>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</si>
  <si>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</si>
  <si>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</si>
  <si>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</si>
  <si>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</si>
  <si>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</si>
  <si>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</si>
  <si>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</si>
  <si>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</si>
  <si>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</si>
  <si>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</si>
  <si>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</si>
  <si>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</si>
  <si>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</si>
  <si>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</si>
  <si>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</si>
  <si>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</si>
  <si>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</si>
  <si>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</si>
  <si>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</si>
  <si>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</si>
  <si>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</si>
  <si>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</si>
  <si>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</si>
  <si>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</si>
  <si>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</si>
  <si>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</si>
  <si>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</si>
  <si>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</si>
  <si>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</si>
  <si>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</si>
  <si>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</si>
  <si>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</si>
  <si>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</si>
  <si>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</si>
  <si>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</si>
  <si>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</si>
  <si>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</si>
  <si>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</si>
  <si>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</si>
  <si>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</si>
  <si>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</si>
  <si>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</si>
  <si>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</si>
  <si>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</si>
  <si>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</si>
  <si>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</si>
  <si>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</si>
  <si>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</si>
  <si>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</si>
  <si>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</si>
  <si>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</si>
  <si>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</si>
  <si>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</si>
  <si>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</si>
  <si>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</si>
  <si>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</si>
  <si>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</si>
  <si>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</si>
  <si>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</si>
  <si>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</si>
  <si>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</si>
  <si>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</si>
  <si>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</si>
  <si>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</si>
  <si>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</si>
  <si>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</si>
  <si>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</si>
  <si>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</si>
  <si>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</si>
  <si>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</si>
  <si>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</si>
  <si>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</si>
  <si>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</si>
  <si>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</si>
  <si>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</si>
  <si>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</si>
  <si>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</si>
  <si>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</si>
  <si>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</si>
  <si>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</si>
  <si>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</si>
  <si>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</si>
  <si>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</si>
  <si>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</si>
  <si>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</si>
  <si>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</si>
  <si>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</si>
  <si>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</si>
  <si>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</si>
  <si>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</si>
  <si>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</si>
  <si>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</si>
  <si>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</si>
  <si>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</si>
  <si>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</si>
  <si>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</si>
  <si>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</si>
  <si>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</si>
  <si>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</si>
  <si>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</si>
  <si>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</si>
  <si>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</si>
  <si>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</si>
  <si>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</si>
  <si>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</si>
  <si>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</si>
  <si>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</si>
  <si>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</si>
  <si>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</si>
  <si>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</si>
  <si>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</si>
  <si>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</si>
  <si>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</si>
  <si>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</si>
  <si>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</si>
  <si>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</si>
  <si>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</si>
  <si>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</si>
  <si>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</si>
  <si>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</si>
  <si>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</si>
  <si>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</si>
  <si>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</si>
  <si>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</si>
  <si>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</si>
  <si>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</si>
  <si>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</si>
  <si>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</si>
  <si>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</si>
  <si>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</si>
  <si>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</si>
  <si>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</si>
  <si>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</si>
  <si>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</si>
  <si>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</si>
  <si>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</si>
  <si>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</si>
  <si>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</si>
  <si>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</si>
  <si>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</si>
  <si>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</si>
  <si>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</si>
  <si>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</si>
  <si>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</si>
  <si>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</si>
  <si>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</si>
  <si>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</si>
  <si>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</si>
  <si>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</si>
  <si>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</si>
  <si>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</si>
  <si>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</si>
  <si>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</si>
  <si>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</si>
  <si>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</si>
  <si>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</si>
  <si>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</si>
  <si>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</si>
  <si>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</si>
  <si>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</si>
  <si>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</si>
  <si>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</si>
  <si>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</si>
  <si>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</si>
  <si>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</si>
  <si>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</si>
  <si>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</si>
  <si>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</si>
  <si>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</si>
  <si>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</si>
  <si>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</si>
  <si>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</si>
  <si>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</si>
  <si>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</si>
  <si>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</si>
  <si>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</si>
  <si>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</si>
  <si>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</si>
  <si>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</si>
  <si>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</si>
  <si>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</si>
  <si>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</si>
  <si>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</si>
  <si>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</si>
  <si>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</si>
  <si>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</si>
  <si>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</si>
  <si>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</si>
  <si>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</si>
  <si>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</si>
  <si>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</si>
  <si>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</si>
  <si>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</si>
  <si>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</si>
  <si>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</si>
  <si>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</si>
  <si>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</si>
  <si>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</si>
  <si>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</si>
  <si>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</si>
  <si>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</si>
  <si>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</si>
  <si>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</si>
  <si>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</si>
  <si>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</si>
  <si>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</si>
  <si>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</si>
  <si>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</si>
  <si>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</si>
  <si>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</si>
  <si>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</si>
  <si>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</si>
  <si>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</si>
  <si>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</si>
  <si>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</si>
  <si>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</si>
  <si>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</si>
  <si>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</si>
  <si>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</si>
  <si>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</si>
  <si>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</si>
  <si>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</si>
  <si>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</si>
  <si>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</si>
  <si>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</si>
  <si>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</si>
  <si>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</si>
  <si>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</si>
  <si>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</si>
  <si>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</si>
  <si>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</si>
  <si>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</si>
  <si>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</si>
  <si>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</si>
  <si>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</si>
  <si>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</si>
  <si>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</si>
  <si>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</si>
  <si>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</si>
  <si>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</si>
  <si>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</si>
  <si>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</si>
  <si>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</si>
  <si>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</si>
  <si>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</si>
  <si>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</si>
  <si>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</si>
  <si>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</si>
  <si>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</si>
  <si>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</si>
  <si>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</si>
  <si>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</si>
  <si>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</si>
  <si>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</si>
  <si>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</si>
  <si>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</si>
  <si>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</si>
  <si>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</si>
  <si>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</si>
  <si>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</si>
  <si>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</si>
  <si>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</si>
  <si>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</si>
  <si>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</si>
  <si>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</si>
  <si>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</si>
  <si>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</si>
  <si>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</si>
  <si>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</si>
  <si>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</si>
  <si>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</si>
  <si>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</si>
  <si>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</si>
  <si>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</si>
  <si>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</si>
  <si>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</si>
  <si>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</si>
  <si>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</si>
  <si>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</si>
  <si>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</si>
  <si>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</si>
  <si>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</si>
  <si>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</si>
  <si>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</si>
  <si>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</si>
  <si>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</si>
  <si>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</si>
  <si>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</si>
  <si>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</si>
  <si>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</si>
  <si>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</si>
  <si>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</si>
  <si>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</si>
  <si>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</si>
  <si>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</si>
  <si>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</si>
  <si>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</si>
  <si>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</si>
  <si>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</si>
  <si>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</si>
  <si>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</si>
  <si>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</si>
  <si>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</si>
  <si>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</si>
  <si>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</si>
  <si>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</si>
  <si>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</si>
  <si>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</si>
  <si>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</si>
  <si>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</si>
  <si>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</si>
  <si>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</si>
  <si>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</si>
  <si>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</si>
  <si>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</si>
  <si>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</si>
  <si>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</si>
  <si>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</si>
  <si>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</si>
  <si>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</si>
  <si>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</si>
  <si>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</si>
  <si>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</si>
  <si>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</si>
  <si>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</si>
  <si>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</si>
  <si>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</si>
  <si>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</si>
  <si>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</si>
  <si>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</si>
  <si>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</si>
  <si>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</si>
  <si>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</si>
  <si>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</si>
  <si>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</si>
  <si>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</si>
  <si>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</si>
  <si>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</si>
  <si>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</si>
  <si>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</si>
  <si>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</si>
  <si>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</si>
  <si>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</si>
  <si>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</si>
  <si>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</si>
  <si>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</si>
  <si>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</si>
  <si>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</si>
  <si>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</si>
  <si>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</si>
  <si>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</si>
  <si>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</si>
  <si>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</si>
  <si>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</si>
  <si>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</si>
  <si>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</si>
  <si>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</si>
  <si>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</si>
  <si>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</si>
  <si>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</si>
  <si>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</si>
  <si>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</si>
  <si>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</si>
  <si>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</si>
  <si>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</si>
  <si>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</si>
  <si>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</si>
  <si>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</si>
  <si>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</si>
  <si>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</si>
  <si>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</si>
  <si>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</si>
  <si>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</si>
  <si>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</si>
  <si>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</si>
  <si>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</si>
  <si>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</si>
  <si>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</si>
  <si>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</si>
  <si>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</si>
  <si>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</si>
  <si>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</si>
  <si>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</si>
  <si>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</si>
  <si>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</si>
  <si>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</si>
  <si>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</si>
  <si>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</si>
  <si>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</si>
  <si>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</si>
  <si>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</si>
  <si>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</si>
  <si>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</si>
  <si>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</si>
  <si>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</si>
  <si>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</si>
  <si>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</si>
  <si>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</si>
  <si>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</si>
  <si>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</si>
  <si>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</si>
  <si>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</si>
  <si>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</si>
  <si>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</si>
  <si>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</si>
  <si>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</si>
  <si>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</si>
  <si>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</si>
  <si>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</si>
  <si>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</si>
  <si>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</si>
  <si>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</si>
  <si>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</si>
  <si>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</si>
  <si>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</si>
  <si>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</si>
  <si>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</si>
  <si>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</si>
  <si>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</si>
  <si>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</si>
  <si>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</si>
  <si>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</si>
  <si>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</si>
  <si>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</si>
  <si>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</si>
  <si>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</si>
  <si>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</si>
  <si>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</si>
  <si>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</si>
  <si>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</si>
  <si>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</si>
  <si>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</si>
  <si>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</si>
  <si>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</si>
  <si>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</si>
  <si>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</si>
  <si>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</si>
  <si>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</si>
  <si>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</si>
  <si>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</si>
  <si>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</si>
  <si>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</si>
  <si>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</si>
  <si>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</si>
  <si>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</si>
  <si>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</si>
  <si>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</si>
  <si>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</si>
  <si>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</si>
  <si>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</si>
  <si>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</si>
  <si>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</si>
  <si>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</si>
  <si>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</si>
  <si>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</si>
  <si>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</si>
  <si>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</si>
  <si>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</si>
  <si>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</si>
  <si>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</si>
  <si>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</si>
  <si>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</si>
  <si>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</si>
  <si>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</si>
  <si>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</si>
  <si>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</si>
  <si>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</si>
  <si>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</si>
  <si>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</si>
  <si>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</si>
  <si>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</si>
  <si>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</si>
  <si>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</si>
  <si>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</si>
  <si>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</si>
  <si>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</si>
  <si>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</si>
  <si>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</si>
  <si>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</si>
  <si>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</si>
  <si>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</si>
  <si>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</si>
  <si>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</si>
  <si>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</si>
  <si>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</si>
  <si>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</si>
  <si>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</si>
  <si>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</si>
  <si>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</si>
  <si>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</si>
  <si>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</si>
  <si>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</si>
  <si>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</si>
  <si>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</si>
  <si>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</si>
  <si>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</si>
  <si>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</si>
  <si>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</si>
  <si>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</si>
  <si>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</si>
  <si>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</si>
  <si>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</si>
  <si>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</si>
  <si>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</si>
  <si>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</si>
  <si>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</si>
  <si>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</si>
  <si>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</si>
  <si>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</si>
  <si>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</si>
  <si>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</si>
  <si>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</si>
  <si>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</si>
  <si>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</si>
  <si>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</si>
  <si>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</si>
  <si>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</si>
  <si>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</si>
  <si>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</si>
  <si>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</si>
  <si>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</si>
  <si>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</si>
  <si>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</si>
  <si>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</si>
  <si>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</si>
  <si>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</si>
  <si>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</si>
  <si>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</si>
  <si>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</si>
  <si>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</si>
  <si>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</si>
  <si>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</si>
  <si>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</si>
  <si>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</si>
  <si>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</si>
  <si>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</si>
  <si>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</si>
  <si>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</si>
  <si>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</si>
  <si>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</si>
  <si>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</si>
  <si>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</si>
  <si>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</si>
  <si>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</si>
  <si>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</si>
  <si>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</si>
  <si>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</si>
  <si>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</si>
  <si>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</si>
  <si>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</si>
  <si>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</si>
  <si>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</si>
  <si>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</si>
  <si>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</si>
  <si>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</si>
  <si>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</si>
  <si>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</si>
  <si>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</si>
  <si>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</si>
  <si>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</si>
  <si>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</si>
  <si>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</si>
  <si>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</si>
  <si>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</si>
  <si>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</si>
  <si>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</si>
  <si>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</si>
  <si>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</si>
  <si>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</si>
  <si>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</si>
  <si>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</si>
  <si>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</si>
  <si>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</si>
  <si>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</si>
  <si>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</si>
  <si>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</si>
  <si>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</si>
  <si>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</si>
  <si>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</si>
  <si>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</si>
  <si>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</si>
  <si>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</si>
  <si>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</si>
  <si>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</si>
  <si>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</si>
  <si>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</si>
  <si>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</si>
  <si>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</si>
  <si>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</si>
  <si>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</si>
  <si>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</si>
  <si>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</si>
  <si>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</si>
  <si>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</si>
  <si>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</si>
  <si>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</si>
  <si>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</si>
  <si>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</si>
  <si>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</si>
  <si>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</si>
  <si>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</si>
  <si>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</si>
  <si>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</si>
  <si>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</si>
  <si>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</si>
  <si>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</si>
  <si>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</si>
  <si>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</si>
  <si>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</si>
  <si>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</si>
  <si>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</si>
  <si>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</si>
  <si>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</si>
  <si>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</si>
  <si>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</si>
  <si>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</si>
  <si>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</si>
  <si>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</si>
  <si>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</si>
  <si>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</si>
  <si>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</si>
  <si>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</si>
  <si>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</si>
  <si>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</si>
  <si>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</si>
  <si>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</si>
  <si>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</si>
  <si>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</si>
  <si>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</si>
  <si>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</si>
  <si>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</si>
  <si>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</si>
  <si>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</si>
  <si>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</si>
  <si>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</si>
  <si>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</si>
  <si>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</si>
  <si>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</si>
  <si>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</si>
  <si>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</si>
  <si>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</si>
  <si>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</si>
  <si>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</si>
  <si>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</si>
  <si>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</si>
  <si>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</si>
  <si>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</si>
  <si>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</si>
  <si>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</si>
  <si>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</si>
  <si>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</si>
  <si>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</si>
  <si>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</si>
  <si>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</si>
  <si>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</si>
  <si>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</si>
  <si>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</si>
  <si>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</si>
  <si>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</si>
  <si>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</si>
  <si>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</si>
  <si>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</si>
  <si>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</si>
  <si>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</si>
  <si>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</si>
  <si>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</si>
  <si>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</si>
  <si>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</si>
  <si>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</si>
  <si>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</si>
  <si>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</si>
  <si>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</si>
  <si>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</si>
  <si>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</si>
  <si>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</si>
  <si>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</si>
  <si>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</si>
  <si>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</si>
  <si>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</si>
  <si>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</si>
  <si>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</si>
  <si>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</si>
  <si>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</si>
  <si>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</si>
  <si>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</si>
  <si>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</si>
  <si>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</si>
  <si>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</si>
  <si>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</si>
  <si>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</si>
  <si>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</si>
  <si>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</si>
  <si>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</si>
  <si>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</si>
  <si>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</si>
  <si>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</si>
  <si>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</si>
  <si>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</si>
  <si>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</si>
  <si>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</si>
  <si>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</si>
  <si>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</si>
  <si>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</si>
  <si>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</si>
  <si>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</si>
  <si>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</si>
  <si>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</si>
  <si>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</si>
  <si>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</si>
  <si>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</si>
  <si>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</si>
  <si>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</si>
  <si>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</si>
  <si>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</si>
  <si>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</si>
  <si>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</si>
  <si>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</si>
  <si>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</si>
  <si>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</si>
  <si>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</si>
  <si>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</si>
  <si>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</si>
  <si>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</si>
  <si>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</si>
  <si>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</si>
  <si>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</si>
  <si>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</si>
  <si>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</si>
  <si>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</si>
  <si>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</si>
  <si>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</si>
  <si>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</si>
  <si>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</si>
  <si>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</si>
  <si>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</si>
  <si>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</si>
  <si>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</si>
  <si>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</si>
  <si>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</si>
  <si>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</si>
  <si>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</si>
  <si>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</si>
  <si>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</si>
  <si>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</si>
  <si>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</si>
  <si>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</si>
  <si>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</si>
  <si>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</si>
  <si>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</si>
  <si>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</si>
  <si>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</si>
  <si>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</si>
  <si>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</si>
  <si>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</si>
  <si>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</si>
  <si>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</si>
  <si>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</si>
  <si>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</si>
  <si>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</si>
  <si>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</si>
  <si>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</si>
  <si>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</si>
  <si>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</si>
  <si>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</si>
  <si>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</si>
  <si>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</si>
  <si>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</si>
  <si>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</si>
  <si>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</si>
  <si>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</si>
  <si>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</si>
  <si>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</si>
  <si>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</si>
  <si>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</si>
  <si>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</si>
  <si>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</si>
  <si>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</si>
  <si>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</si>
  <si>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</si>
  <si>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</si>
  <si>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</si>
  <si>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</si>
  <si>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</si>
  <si>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</si>
  <si>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</si>
  <si>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</si>
  <si>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</si>
  <si>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</si>
  <si>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</si>
  <si>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</si>
  <si>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</si>
  <si>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</si>
  <si>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</si>
  <si>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</si>
  <si>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</si>
  <si>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</si>
  <si>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</si>
  <si>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</si>
  <si>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</si>
  <si>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</si>
  <si>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</si>
  <si>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</si>
  <si>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</si>
  <si>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</si>
  <si>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</si>
  <si>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</si>
  <si>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</si>
  <si>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</si>
  <si>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</si>
  <si>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</si>
  <si>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</si>
  <si>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</si>
  <si>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</si>
  <si>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</si>
  <si>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</si>
  <si>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</si>
  <si>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</si>
  <si>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</si>
  <si>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</si>
  <si>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</si>
  <si>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</si>
  <si>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</si>
  <si>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</si>
  <si>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</si>
  <si>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</si>
  <si>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</si>
  <si>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</si>
  <si>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</si>
  <si>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</si>
  <si>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</si>
  <si>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</si>
  <si>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</si>
  <si>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</si>
  <si>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</si>
  <si>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</si>
  <si>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</si>
  <si>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</si>
  <si>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</si>
  <si>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</si>
  <si>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</si>
  <si>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</si>
  <si>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</si>
  <si>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</si>
  <si>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</si>
  <si>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</si>
  <si>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</si>
  <si>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</si>
  <si>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</si>
  <si>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</si>
  <si>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</si>
  <si>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</si>
  <si>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</si>
  <si>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</si>
  <si>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</si>
  <si>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</si>
  <si>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</si>
  <si>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</si>
  <si>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</si>
  <si>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</si>
  <si>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</si>
  <si>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</si>
  <si>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</si>
  <si>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</si>
  <si>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</si>
  <si>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</si>
  <si>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</si>
  <si>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</si>
  <si>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</si>
  <si>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</si>
  <si>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</si>
  <si>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</si>
  <si>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</si>
  <si>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</si>
  <si>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</si>
  <si>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</si>
  <si>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</si>
  <si>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</si>
  <si>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</si>
  <si>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</si>
  <si>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</si>
  <si>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</si>
  <si>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</si>
  <si>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</si>
  <si>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</si>
  <si>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</si>
  <si>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</si>
  <si>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</si>
  <si>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</si>
  <si>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</si>
  <si>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</si>
  <si>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</si>
  <si>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</si>
  <si>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</si>
  <si>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</si>
  <si>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</si>
  <si>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</si>
  <si>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</si>
  <si>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</si>
  <si>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</si>
  <si>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</si>
  <si>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</si>
  <si>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</si>
  <si>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</si>
  <si>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</si>
  <si>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</si>
  <si>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</si>
  <si>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</si>
  <si>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</si>
  <si>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</si>
  <si>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</si>
  <si>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</si>
  <si>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</si>
  <si>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</si>
  <si>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</si>
  <si>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</si>
  <si>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</si>
  <si>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</si>
  <si>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</si>
  <si>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</si>
  <si>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</si>
  <si>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</si>
  <si>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</si>
  <si>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</si>
  <si>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</si>
  <si>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</si>
  <si>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</si>
  <si>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</si>
  <si>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</si>
  <si>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</si>
  <si>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</si>
  <si>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</si>
  <si>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</si>
  <si>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</si>
  <si>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</si>
  <si>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</si>
  <si>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</si>
  <si>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</si>
  <si>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</si>
  <si>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</si>
  <si>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</si>
  <si>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</si>
  <si>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</si>
  <si>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</si>
  <si>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</si>
  <si>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</si>
  <si>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</si>
  <si>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</si>
  <si>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</si>
  <si>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</si>
  <si>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</si>
  <si>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</si>
  <si>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</si>
  <si>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</si>
  <si>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</si>
  <si>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</si>
  <si>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</si>
  <si>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</si>
  <si>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</si>
  <si>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</si>
  <si>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</si>
  <si>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</si>
  <si>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</si>
  <si>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</si>
  <si>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</si>
  <si>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</si>
  <si>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</si>
  <si>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</si>
  <si>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</si>
  <si>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</si>
  <si>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</si>
  <si>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</si>
  <si>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</si>
  <si>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</si>
  <si>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</si>
  <si>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</si>
  <si>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</si>
  <si>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</si>
  <si>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</si>
  <si>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</si>
  <si>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</si>
  <si>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</si>
  <si>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</si>
  <si>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</si>
  <si>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</si>
  <si>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</si>
  <si>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</si>
  <si>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</si>
  <si>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</si>
  <si>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</si>
  <si>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</si>
  <si>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</si>
  <si>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</si>
  <si>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</si>
  <si>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</si>
  <si>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</si>
  <si>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</si>
  <si>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</si>
  <si>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</si>
  <si>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</si>
  <si>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</si>
  <si>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</si>
  <si>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</si>
  <si>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</si>
  <si>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</si>
  <si>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</si>
  <si>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</si>
  <si>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</si>
  <si>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</si>
  <si>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</si>
  <si>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</si>
  <si>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</si>
  <si>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</si>
  <si>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</si>
  <si>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</si>
  <si>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</si>
  <si>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</si>
  <si>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</si>
  <si>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</si>
  <si>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</si>
  <si>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</si>
  <si>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</si>
  <si>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</si>
  <si>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</si>
  <si>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</si>
  <si>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</si>
  <si>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</si>
  <si>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</si>
  <si>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</si>
  <si>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</si>
  <si>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</si>
  <si>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</si>
  <si>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</si>
  <si>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</si>
  <si>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</si>
  <si>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</si>
  <si>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</si>
  <si>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</si>
  <si>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</si>
  <si>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</si>
  <si>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</si>
  <si>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</si>
  <si>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</si>
  <si>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</si>
  <si>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</si>
  <si>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</si>
  <si>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</si>
  <si>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</si>
  <si>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</si>
  <si>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</si>
  <si>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</si>
  <si>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</si>
  <si>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</si>
  <si>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</si>
  <si>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</si>
  <si>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</si>
  <si>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</si>
  <si>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</si>
  <si>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</si>
  <si>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</si>
  <si>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</si>
  <si>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</si>
  <si>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</si>
  <si>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</si>
  <si>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</si>
  <si>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</si>
  <si>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</si>
  <si>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</si>
  <si>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</si>
  <si>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</si>
  <si>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</si>
  <si>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</si>
  <si>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</si>
  <si>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</si>
  <si>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</si>
  <si>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</si>
  <si>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</si>
  <si>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</si>
  <si>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</si>
  <si>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</si>
  <si>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</si>
  <si>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</si>
  <si>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</si>
  <si>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</si>
  <si>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</si>
  <si>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</si>
  <si>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</si>
  <si>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</si>
  <si>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</si>
  <si>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</si>
  <si>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</si>
  <si>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</si>
  <si>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</si>
  <si>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</si>
  <si>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</si>
  <si>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</si>
  <si>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</si>
  <si>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</si>
  <si>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</si>
  <si>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</si>
  <si>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</si>
  <si>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</si>
  <si>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</si>
  <si>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</si>
  <si>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</si>
  <si>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</si>
  <si>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</si>
  <si>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</si>
  <si>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</si>
  <si>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</si>
  <si>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</si>
  <si>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</si>
  <si>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</si>
  <si>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</si>
  <si>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</si>
  <si>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</si>
  <si>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</si>
  <si>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</si>
  <si>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</si>
  <si>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</si>
  <si>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</si>
  <si>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</si>
  <si>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</si>
  <si>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</si>
  <si>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</si>
  <si>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</si>
  <si>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</si>
  <si>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</si>
  <si>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</si>
  <si>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</si>
  <si>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</si>
  <si>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</si>
  <si>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</si>
  <si>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</si>
  <si>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</si>
  <si>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</si>
  <si>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</si>
  <si>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</si>
  <si>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</si>
  <si>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</si>
  <si>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</si>
  <si>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</si>
  <si>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</si>
  <si>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</si>
  <si>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</si>
  <si>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</si>
  <si>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</si>
  <si>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</si>
  <si>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</si>
  <si>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</si>
  <si>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</si>
  <si>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</si>
  <si>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</si>
  <si>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</si>
  <si>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</si>
  <si>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</si>
  <si>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</si>
  <si>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</si>
  <si>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</si>
  <si>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</si>
  <si>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</si>
  <si>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</si>
  <si>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</si>
  <si>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</si>
  <si>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</si>
  <si>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</si>
  <si>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</si>
  <si>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</si>
  <si>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</si>
  <si>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</si>
  <si>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</si>
  <si>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</si>
  <si>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</si>
  <si>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</si>
  <si>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</si>
  <si>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</si>
  <si>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</si>
  <si>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</si>
  <si>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</si>
  <si>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</si>
  <si>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</si>
  <si>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</si>
  <si>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</si>
  <si>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</si>
  <si>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</si>
  <si>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</si>
  <si>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</si>
  <si>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</si>
  <si>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</si>
  <si>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</si>
  <si>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</si>
  <si>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</si>
  <si>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</si>
  <si>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</si>
  <si>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</si>
  <si>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</si>
  <si>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</si>
  <si>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</si>
  <si>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</si>
  <si>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</si>
  <si>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</si>
  <si>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</si>
  <si>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</si>
  <si>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</si>
  <si>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</si>
  <si>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</si>
  <si>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</si>
  <si>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</si>
  <si>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</si>
  <si>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</si>
  <si>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</si>
  <si>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</si>
  <si>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</si>
  <si>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</si>
  <si>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</si>
  <si>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</si>
  <si>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</si>
  <si>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</si>
  <si>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</si>
  <si>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</si>
  <si>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</si>
  <si>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</si>
  <si>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</si>
  <si>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</si>
  <si>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</si>
  <si>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</si>
  <si>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</si>
  <si>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</si>
  <si>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</si>
  <si>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</si>
  <si>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</si>
  <si>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</si>
  <si>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</si>
  <si>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</si>
  <si>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</si>
  <si>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</si>
  <si>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</si>
  <si>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</si>
  <si>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</si>
  <si>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</si>
  <si>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</si>
  <si>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</si>
  <si>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</si>
  <si>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</si>
  <si>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</si>
  <si>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</si>
  <si>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</si>
  <si>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</si>
  <si>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</si>
  <si>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</si>
  <si>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</si>
  <si>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</si>
  <si>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</si>
  <si>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</si>
  <si>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</si>
  <si>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</si>
  <si>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</si>
  <si>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</si>
  <si>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</si>
  <si>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</si>
  <si>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</si>
  <si>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</si>
  <si>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</si>
  <si>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</si>
  <si>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</si>
  <si>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</si>
  <si>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</si>
  <si>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</si>
  <si>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</si>
  <si>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</si>
  <si>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</si>
  <si>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</si>
  <si>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</si>
  <si>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</si>
  <si>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</si>
  <si>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</si>
  <si>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</si>
  <si>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</si>
  <si>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</si>
  <si>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</si>
  <si>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</si>
  <si>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</si>
  <si>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</si>
  <si>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</si>
  <si>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</si>
  <si>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</si>
  <si>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</si>
  <si>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</si>
  <si>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</si>
  <si>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</si>
  <si>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</si>
  <si>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</si>
  <si>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</si>
  <si>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</si>
  <si>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</si>
  <si>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</si>
  <si>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</si>
  <si>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</si>
  <si>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</si>
  <si>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</si>
  <si>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</si>
  <si>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</si>
  <si>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</si>
  <si>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</si>
  <si>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</si>
  <si>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</si>
  <si>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</si>
  <si>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</si>
  <si>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</si>
  <si>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</si>
  <si>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</si>
  <si>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</si>
  <si>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</si>
  <si>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</si>
  <si>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</si>
  <si>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</si>
  <si>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</si>
  <si>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</si>
  <si>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</si>
  <si>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</si>
  <si>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</si>
  <si>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</si>
  <si>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</si>
  <si>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</si>
  <si>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</si>
  <si>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</si>
  <si>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</si>
  <si>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</si>
  <si>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</si>
  <si>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</si>
  <si>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</si>
  <si>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</si>
  <si>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</si>
  <si>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</si>
  <si>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</si>
  <si>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</si>
  <si>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</si>
  <si>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</si>
  <si>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</si>
  <si>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</si>
  <si>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</si>
  <si>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</si>
  <si>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</si>
  <si>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</si>
  <si>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</si>
  <si>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</si>
  <si>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</si>
  <si>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</si>
  <si>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</si>
  <si>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</si>
  <si>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</si>
  <si>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</si>
  <si>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</si>
  <si>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</si>
  <si>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</si>
  <si>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</si>
  <si>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</si>
  <si>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</si>
  <si>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</si>
  <si>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</si>
  <si>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</si>
  <si>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</si>
  <si>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</si>
  <si>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</si>
  <si>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</si>
  <si>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</si>
  <si>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</si>
  <si>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</si>
  <si>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</si>
  <si>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</si>
  <si>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</si>
  <si>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</si>
  <si>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</si>
  <si>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</si>
  <si>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</si>
  <si>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</si>
  <si>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</si>
  <si>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</si>
  <si>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</si>
  <si>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</si>
  <si>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</si>
  <si>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</si>
  <si>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</si>
  <si>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</si>
  <si>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</si>
  <si>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</si>
  <si>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</si>
  <si>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</si>
  <si>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</si>
  <si>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</si>
  <si>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</si>
  <si>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</si>
  <si>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</si>
  <si>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</si>
  <si>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</si>
  <si>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</si>
  <si>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</si>
  <si>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</si>
  <si>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</si>
  <si>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</si>
  <si>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</si>
  <si>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</si>
  <si>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</si>
  <si>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</si>
  <si>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</si>
  <si>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</si>
  <si>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</si>
  <si>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</si>
  <si>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</si>
  <si>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</si>
  <si>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</si>
  <si>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</si>
  <si>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</si>
  <si>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</si>
  <si>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</si>
  <si>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</si>
  <si>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</si>
  <si>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</si>
  <si>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</si>
  <si>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</si>
  <si>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</si>
  <si>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</si>
  <si>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</si>
  <si>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</si>
  <si>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</si>
  <si>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</si>
  <si>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</si>
  <si>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</si>
  <si>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</si>
  <si>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</si>
  <si>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</si>
  <si>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</si>
  <si>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</si>
  <si>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</si>
  <si>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</si>
  <si>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</si>
  <si>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</si>
  <si>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</si>
  <si>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</si>
  <si>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</si>
  <si>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</si>
  <si>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</si>
  <si>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</si>
  <si>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</si>
  <si>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</si>
  <si>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</si>
  <si>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</si>
  <si>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</si>
  <si>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</si>
  <si>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</si>
  <si>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</si>
  <si>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</si>
  <si>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</si>
  <si>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</si>
  <si>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</si>
  <si>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</si>
  <si>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</si>
  <si>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</si>
  <si>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</si>
  <si>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</si>
  <si>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</si>
  <si>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</si>
  <si>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</si>
  <si>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</si>
  <si>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</si>
  <si>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</si>
  <si>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</si>
  <si>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</si>
  <si>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</si>
  <si>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</si>
  <si>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</si>
  <si>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</si>
  <si>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</si>
  <si>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</si>
  <si>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</si>
  <si>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</si>
  <si>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</si>
  <si>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</si>
  <si>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</si>
  <si>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</si>
  <si>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</si>
  <si>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</si>
  <si>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</si>
  <si>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</si>
  <si>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</si>
  <si>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</si>
  <si>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</si>
  <si>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</si>
  <si>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</si>
  <si>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</si>
  <si>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</si>
  <si>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</si>
  <si>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</si>
  <si>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</si>
  <si>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</si>
  <si>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</si>
  <si>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</si>
  <si>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</si>
  <si>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</si>
  <si>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</si>
  <si>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</si>
  <si>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</si>
  <si>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</si>
  <si>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</si>
  <si>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</si>
  <si>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</si>
  <si>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</si>
  <si>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</si>
  <si>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</si>
  <si>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</si>
  <si>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</si>
  <si>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</si>
  <si>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</si>
  <si>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</si>
  <si>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</si>
  <si>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</si>
  <si>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</si>
  <si>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</si>
  <si>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</si>
  <si>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</si>
  <si>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</si>
  <si>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</si>
  <si>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</si>
  <si>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</si>
  <si>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</si>
  <si>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</si>
  <si>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</si>
  <si>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</si>
  <si>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</si>
  <si>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</si>
  <si>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</si>
  <si>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</si>
  <si>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</si>
  <si>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</si>
  <si>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</si>
  <si>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</si>
  <si>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</si>
  <si>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</si>
  <si>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</si>
  <si>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</si>
  <si>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</si>
  <si>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</si>
  <si>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</si>
  <si>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</si>
  <si>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</si>
  <si>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</si>
  <si>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</si>
  <si>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</si>
  <si>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</si>
  <si>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</si>
  <si>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</si>
  <si>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</si>
  <si>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</si>
  <si>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</si>
  <si>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</si>
  <si>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</si>
  <si>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</si>
  <si>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</si>
  <si>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</si>
  <si>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</si>
  <si>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</si>
  <si>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</si>
  <si>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</si>
  <si>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</si>
  <si>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</si>
  <si>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</si>
  <si>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</si>
  <si>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</si>
  <si>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</si>
  <si>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</si>
  <si>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</si>
  <si>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</si>
  <si>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</si>
  <si>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</si>
  <si>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</si>
  <si>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</si>
  <si>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</si>
  <si>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</si>
  <si>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</si>
  <si>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</si>
  <si>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</si>
  <si>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</si>
  <si>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</si>
  <si>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</si>
  <si>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</si>
  <si>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</si>
  <si>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</si>
  <si>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</si>
  <si>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</si>
  <si>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</si>
  <si>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</si>
  <si>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</si>
  <si>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</si>
  <si>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</si>
  <si>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</si>
  <si>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</si>
  <si>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</si>
  <si>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</si>
  <si>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</si>
  <si>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</si>
  <si>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</si>
  <si>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</si>
  <si>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</si>
  <si>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</si>
  <si>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</si>
  <si>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</si>
  <si>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</si>
  <si>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</si>
  <si>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</si>
  <si>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</si>
  <si>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</si>
  <si>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</si>
  <si>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</si>
  <si>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</si>
  <si>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</si>
  <si>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</si>
  <si>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</si>
  <si>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</si>
  <si>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</si>
  <si>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</si>
  <si>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</si>
  <si>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</si>
  <si>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</si>
  <si>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</si>
  <si>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</si>
  <si>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</si>
  <si>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</si>
  <si>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</si>
  <si>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</si>
  <si>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</si>
  <si>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</si>
  <si>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</si>
  <si>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</si>
  <si>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</si>
  <si>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</si>
  <si>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</si>
  <si>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</si>
  <si>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</si>
  <si>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</si>
  <si>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</si>
  <si>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</si>
  <si>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</si>
  <si>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</si>
  <si>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</si>
  <si>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</si>
  <si>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</si>
  <si>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</si>
  <si>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</si>
  <si>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</si>
  <si>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</si>
  <si>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</si>
  <si>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</si>
  <si>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</si>
  <si>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</si>
  <si>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</si>
  <si>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</si>
  <si>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</si>
  <si>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</si>
  <si>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</si>
  <si>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</si>
  <si>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</si>
  <si>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</si>
  <si>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</si>
  <si>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</si>
  <si>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</si>
  <si>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</si>
  <si>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</si>
  <si>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</si>
  <si>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</si>
  <si>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</si>
  <si>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</si>
  <si>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</si>
  <si>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</si>
  <si>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</si>
  <si>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</si>
  <si>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</si>
  <si>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</si>
  <si>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</si>
  <si>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</si>
  <si>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</si>
  <si>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</si>
  <si>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</si>
  <si>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</si>
  <si>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</si>
  <si>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</si>
  <si>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</si>
  <si>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</si>
  <si>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</si>
  <si>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</si>
  <si>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</si>
  <si>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</si>
  <si>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</si>
  <si>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</si>
  <si>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</si>
  <si>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</si>
  <si>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</si>
  <si>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</si>
  <si>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</si>
  <si>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</si>
  <si>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</si>
  <si>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</si>
  <si>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</si>
  <si>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</si>
  <si>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</si>
  <si>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</si>
  <si>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</si>
  <si>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</si>
  <si>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</si>
  <si>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</si>
  <si>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</si>
  <si>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</si>
  <si>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</si>
  <si>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</si>
  <si>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</si>
  <si>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</si>
  <si>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</si>
  <si>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</si>
  <si>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</si>
  <si>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</si>
  <si>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</si>
  <si>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</si>
  <si>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</si>
  <si>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</si>
  <si>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</si>
  <si>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</si>
  <si>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</si>
  <si>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</si>
  <si>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</si>
  <si>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</si>
  <si>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</si>
  <si>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</si>
  <si>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</si>
  <si>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</si>
  <si>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</si>
  <si>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</si>
  <si>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</si>
  <si>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</si>
  <si>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</si>
  <si>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</si>
  <si>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</si>
  <si>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</si>
  <si>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</si>
  <si>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</si>
  <si>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</si>
  <si>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</si>
  <si>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</si>
  <si>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</si>
  <si>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</si>
  <si>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</si>
  <si>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</si>
  <si>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</si>
  <si>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</si>
  <si>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</si>
  <si>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</si>
  <si>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</si>
  <si>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</si>
  <si>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</si>
  <si>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</si>
  <si>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</si>
  <si>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</si>
  <si>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</si>
  <si>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</si>
  <si>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</si>
  <si>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</si>
  <si>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</si>
  <si>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</si>
  <si>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</si>
  <si>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</si>
  <si>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</si>
  <si>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</si>
  <si>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</si>
  <si>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</si>
  <si>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</si>
  <si>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</si>
  <si>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</si>
  <si>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</si>
  <si>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</si>
  <si>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</si>
  <si>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</si>
  <si>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</si>
  <si>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</si>
  <si>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</si>
  <si>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</si>
  <si>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</si>
  <si>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</si>
  <si>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</si>
  <si>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</si>
  <si>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</si>
  <si>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</si>
  <si>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</si>
  <si>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</si>
  <si>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</si>
  <si>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</si>
  <si>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</si>
  <si>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</si>
  <si>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</si>
  <si>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</si>
  <si>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</si>
  <si>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</si>
  <si>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</si>
  <si>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</si>
  <si>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</si>
  <si>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</si>
  <si>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</si>
  <si>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</si>
  <si>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</si>
  <si>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</si>
  <si>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</si>
  <si>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</si>
  <si>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</si>
  <si>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</si>
  <si>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</si>
  <si>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</si>
  <si>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</si>
  <si>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</si>
  <si>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</si>
  <si>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</si>
  <si>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</si>
  <si>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</si>
  <si>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</si>
  <si>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</si>
  <si>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</si>
  <si>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</si>
  <si>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</si>
  <si>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</si>
  <si>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</si>
  <si>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</si>
  <si>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</si>
  <si>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</si>
  <si>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</si>
  <si>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</si>
  <si>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</si>
  <si>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</si>
  <si>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</si>
  <si>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</si>
  <si>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</si>
  <si>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</si>
  <si>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</si>
  <si>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</si>
  <si>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</si>
  <si>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</si>
  <si>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</si>
  <si>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</si>
  <si>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</si>
  <si>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</si>
  <si>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</si>
  <si>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</si>
  <si>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</si>
  <si>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</si>
  <si>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</si>
  <si>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</si>
  <si>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</si>
  <si>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</si>
  <si>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</si>
  <si>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</si>
  <si>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</si>
  <si>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</si>
  <si>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</si>
  <si>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</si>
  <si>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</si>
  <si>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</si>
  <si>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</si>
  <si>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</si>
  <si>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</si>
  <si>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</si>
  <si>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</si>
  <si>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</si>
  <si>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</si>
  <si>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</si>
  <si>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</si>
  <si>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</si>
  <si>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</si>
  <si>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</si>
  <si>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</si>
  <si>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</si>
  <si>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</si>
  <si>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</si>
  <si>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</si>
  <si>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</si>
  <si>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</si>
  <si>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</si>
  <si>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</si>
  <si>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</si>
  <si>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</si>
  <si>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</si>
  <si>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</si>
  <si>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</si>
  <si>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</si>
  <si>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</si>
  <si>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</si>
  <si>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</si>
  <si>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</si>
  <si>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</si>
  <si>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</si>
  <si>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</si>
  <si>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</si>
  <si>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</si>
  <si>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</si>
  <si>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</si>
  <si>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</si>
  <si>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</si>
  <si>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</si>
  <si>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</si>
  <si>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</si>
  <si>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</si>
  <si>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</si>
  <si>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</si>
  <si>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</si>
  <si>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</si>
  <si>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</si>
  <si>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</si>
  <si>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</si>
  <si>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</si>
  <si>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</si>
  <si>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</si>
  <si>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</si>
  <si>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</si>
  <si>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</si>
  <si>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</si>
  <si>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</si>
  <si>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</si>
  <si>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</si>
  <si>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</si>
  <si>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</si>
  <si>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</si>
  <si>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</si>
  <si>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</si>
  <si>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</si>
  <si>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</si>
  <si>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</si>
  <si>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</si>
  <si>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</si>
  <si>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</si>
  <si>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</si>
  <si>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</si>
  <si>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</si>
  <si>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</si>
  <si>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</si>
  <si>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</si>
  <si>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</si>
  <si>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</si>
  <si>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</si>
  <si>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</si>
  <si>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</si>
  <si>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</si>
  <si>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</si>
  <si>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</si>
  <si>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</si>
  <si>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</si>
  <si>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</si>
  <si>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</si>
  <si>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</si>
  <si>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</si>
  <si>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</si>
  <si>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</si>
  <si>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</si>
  <si>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</si>
  <si>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</si>
  <si>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</si>
  <si>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</si>
  <si>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</si>
  <si>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</si>
  <si>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</si>
  <si>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</si>
  <si>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</si>
  <si>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</si>
  <si>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</si>
  <si>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</si>
  <si>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</si>
  <si>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</si>
  <si>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</si>
  <si>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</si>
  <si>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</si>
  <si>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</si>
  <si>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</si>
  <si>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</si>
  <si>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</si>
  <si>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</si>
  <si>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</si>
  <si>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</si>
  <si>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</si>
  <si>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</si>
  <si>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</si>
  <si>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</si>
  <si>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</si>
  <si>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</si>
  <si>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</si>
  <si>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</si>
  <si>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</si>
  <si>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</si>
  <si>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</si>
  <si>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</si>
  <si>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</si>
  <si>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</si>
  <si>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</si>
  <si>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</si>
  <si>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</si>
  <si>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</si>
  <si>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</si>
  <si>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</si>
  <si>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</si>
  <si>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</si>
  <si>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</si>
  <si>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</si>
  <si>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</si>
  <si>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</si>
  <si>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</si>
  <si>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</si>
  <si>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</si>
  <si>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</si>
  <si>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</si>
  <si>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</si>
  <si>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</si>
  <si>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</si>
  <si>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</si>
  <si>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</si>
  <si>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</si>
  <si>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</si>
  <si>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</si>
  <si>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</si>
  <si>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</si>
  <si>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</si>
  <si>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</si>
  <si>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</si>
  <si>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</si>
  <si>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</si>
  <si>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</si>
  <si>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</si>
  <si>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</si>
  <si>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</si>
  <si>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</si>
  <si>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</si>
  <si>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</si>
  <si>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</si>
  <si>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</si>
  <si>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</si>
  <si>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</si>
  <si>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</si>
  <si>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</si>
  <si>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</si>
  <si>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</si>
  <si>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</si>
  <si>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</si>
  <si>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</si>
  <si>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</si>
  <si>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</si>
  <si>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</si>
  <si>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</si>
  <si>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</si>
  <si>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</si>
  <si>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</si>
  <si>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</si>
  <si>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</si>
  <si>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</si>
  <si>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</si>
  <si>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</si>
  <si>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</si>
  <si>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</si>
  <si>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</si>
  <si>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</si>
  <si>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</si>
  <si>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</si>
  <si>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</si>
  <si>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</si>
  <si>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</si>
  <si>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</si>
  <si>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</si>
  <si>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</si>
  <si>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</si>
  <si>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</si>
  <si>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</si>
  <si>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</si>
  <si>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</si>
  <si>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</si>
  <si>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</si>
  <si>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</si>
  <si>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</si>
  <si>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</si>
  <si>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</si>
  <si>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</si>
  <si>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</si>
  <si>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</si>
  <si>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</si>
  <si>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</si>
  <si>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</si>
  <si>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</si>
  <si>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</si>
  <si>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</si>
  <si>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</si>
  <si>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</si>
  <si>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</si>
  <si>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</si>
  <si>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</si>
  <si>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</si>
  <si>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</si>
  <si>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</si>
  <si>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</si>
  <si>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</si>
  <si>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</si>
  <si>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</si>
  <si>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</si>
  <si>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</si>
  <si>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</si>
  <si>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</si>
  <si>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</si>
  <si>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</si>
  <si>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</si>
  <si>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</si>
  <si>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</si>
  <si>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</si>
  <si>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</si>
  <si>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</si>
  <si>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</si>
  <si>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</si>
  <si>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</si>
  <si>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</si>
  <si>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</si>
  <si>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</si>
  <si>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</si>
  <si>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</si>
  <si>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</si>
  <si>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</si>
  <si>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</si>
  <si>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</si>
  <si>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</si>
  <si>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</si>
  <si>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</si>
  <si>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</si>
  <si>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</si>
  <si>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</si>
  <si>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</si>
  <si>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</si>
  <si>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</si>
  <si>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</si>
  <si>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</si>
  <si>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</si>
  <si>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</si>
  <si>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</si>
  <si>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</si>
  <si>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</si>
  <si>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</si>
  <si>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</si>
  <si>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</si>
  <si>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</si>
  <si>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</si>
  <si>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</si>
  <si>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</si>
  <si>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</si>
  <si>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</si>
  <si>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</si>
  <si>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</si>
  <si>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</si>
  <si>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</si>
  <si>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</si>
  <si>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</si>
  <si>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</si>
  <si>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</si>
  <si>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</si>
  <si>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</si>
  <si>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</si>
  <si>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</si>
  <si>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</si>
  <si>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</si>
  <si>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</si>
  <si>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</si>
  <si>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</si>
  <si>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</si>
  <si>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</si>
  <si>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</si>
  <si>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</si>
  <si>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</si>
  <si>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</si>
  <si>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</si>
  <si>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</si>
  <si>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</si>
  <si>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</si>
  <si>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</si>
  <si>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</si>
  <si>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</si>
  <si>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</si>
  <si>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</si>
  <si>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</si>
  <si>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</si>
  <si>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</si>
  <si>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</si>
  <si>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</si>
  <si>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</si>
  <si>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</si>
  <si>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</si>
  <si>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</si>
  <si>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</si>
  <si>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</si>
  <si>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</si>
  <si>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</si>
  <si>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</si>
  <si>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</si>
  <si>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</si>
  <si>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</si>
  <si>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</si>
  <si>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</si>
  <si>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</si>
  <si>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</si>
  <si>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</si>
  <si>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</si>
  <si>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</si>
  <si>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</si>
  <si>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</si>
  <si>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</si>
  <si>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</si>
  <si>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</si>
  <si>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</si>
  <si>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</si>
  <si>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</si>
  <si>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</si>
  <si>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</si>
  <si>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</si>
  <si>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</si>
  <si>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</si>
  <si>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</si>
  <si>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</si>
  <si>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</si>
  <si>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</si>
  <si>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</si>
  <si>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</si>
  <si>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</si>
  <si>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</si>
  <si>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</si>
  <si>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</si>
  <si>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</si>
  <si>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</si>
  <si>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</si>
  <si>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</si>
  <si>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</si>
  <si>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</si>
  <si>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</si>
  <si>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</si>
  <si>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</si>
  <si>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</si>
  <si>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</si>
  <si>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</si>
  <si>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</si>
  <si>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</si>
  <si>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</si>
  <si>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</si>
  <si>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</si>
  <si>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</si>
  <si>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</si>
  <si>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</si>
  <si>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</si>
  <si>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</si>
  <si>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</si>
  <si>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</si>
  <si>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</si>
  <si>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</si>
  <si>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</si>
  <si>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</si>
  <si>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</si>
  <si>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</si>
  <si>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</si>
  <si>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</si>
  <si>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</si>
  <si>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</si>
  <si>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</si>
  <si>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</si>
  <si>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</si>
  <si>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</si>
  <si>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</si>
  <si>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</si>
  <si>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</si>
  <si>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</si>
  <si>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</si>
  <si>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</si>
  <si>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</si>
  <si>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</si>
  <si>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</si>
  <si>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</si>
  <si>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</si>
  <si>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</si>
  <si>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</si>
  <si>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</si>
  <si>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</si>
  <si>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</si>
  <si>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</si>
  <si>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</si>
  <si>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</si>
  <si>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</si>
  <si>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</si>
  <si>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</si>
  <si>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</si>
  <si>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</si>
  <si>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</si>
  <si>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</si>
  <si>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</si>
  <si>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</si>
  <si>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</si>
  <si>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</si>
  <si>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</si>
  <si>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</si>
  <si>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</si>
  <si>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</si>
  <si>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</si>
  <si>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</si>
  <si>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</si>
  <si>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</si>
  <si>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</si>
  <si>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</si>
  <si>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</si>
  <si>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</si>
  <si>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</si>
  <si>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</si>
  <si>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</si>
  <si>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</si>
  <si>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</si>
  <si>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</si>
  <si>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</si>
  <si>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</si>
  <si>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</si>
  <si>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</si>
  <si>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</si>
  <si>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</si>
  <si>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</si>
  <si>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</si>
  <si>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</si>
  <si>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</si>
  <si>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</si>
  <si>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</si>
  <si>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</si>
  <si>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</si>
  <si>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</si>
  <si>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</si>
  <si>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</si>
  <si>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</si>
  <si>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</si>
  <si>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</si>
  <si>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</si>
  <si>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</si>
  <si>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</si>
  <si>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</si>
  <si>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</si>
  <si>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</si>
  <si>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</si>
  <si>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</si>
  <si>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</si>
  <si>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</si>
  <si>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</si>
  <si>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</si>
  <si>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</si>
  <si>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</si>
  <si>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</si>
  <si>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</si>
  <si>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</si>
  <si>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</si>
  <si>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</si>
  <si>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</si>
  <si>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</si>
  <si>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</si>
  <si>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</si>
  <si>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</si>
  <si>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</si>
  <si>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</si>
  <si>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</si>
  <si>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</si>
  <si>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</si>
  <si>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</si>
  <si>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</si>
  <si>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</si>
  <si>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</si>
  <si>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</si>
  <si>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</si>
  <si>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</si>
  <si>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</si>
  <si>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</si>
  <si>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</si>
  <si>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</si>
  <si>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</si>
  <si>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</si>
  <si>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</si>
  <si>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</si>
  <si>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</si>
  <si>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</si>
  <si>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</si>
  <si>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</si>
  <si>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</si>
  <si>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</si>
  <si>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</si>
  <si>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</si>
  <si>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</si>
  <si>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</si>
  <si>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</si>
  <si>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</si>
  <si>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</si>
  <si>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</si>
  <si>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</si>
  <si>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</si>
  <si>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</si>
  <si>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</si>
  <si>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</si>
  <si>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</si>
  <si>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</si>
  <si>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</si>
  <si>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</si>
  <si>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</si>
  <si>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</si>
  <si>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</si>
  <si>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</si>
  <si>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</si>
  <si>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</si>
  <si>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</si>
  <si>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</si>
  <si>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</si>
  <si>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</si>
  <si>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</si>
  <si>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</si>
  <si>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</si>
  <si>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</si>
  <si>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</si>
  <si>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</si>
  <si>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</si>
  <si>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</si>
  <si>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</si>
  <si>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</si>
  <si>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</si>
  <si>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</si>
  <si>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</si>
  <si>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</si>
  <si>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</si>
  <si>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</si>
  <si>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</si>
  <si>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</si>
  <si>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</si>
  <si>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</si>
  <si>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</si>
  <si>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</si>
  <si>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</si>
  <si>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</si>
  <si>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</si>
  <si>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</si>
  <si>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</si>
  <si>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</si>
  <si>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</si>
  <si>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</si>
  <si>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</si>
  <si>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</si>
  <si>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</si>
  <si>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</si>
  <si>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</si>
  <si>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</si>
  <si>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</si>
  <si>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</si>
  <si>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</si>
  <si>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</si>
  <si>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</si>
  <si>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</si>
  <si>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</si>
  <si>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</si>
  <si>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</si>
  <si>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</si>
  <si>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</si>
  <si>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</si>
  <si>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</si>
  <si>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</si>
  <si>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</si>
  <si>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</si>
  <si>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</si>
  <si>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</si>
  <si>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</si>
  <si>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</si>
  <si>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</si>
  <si>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</si>
  <si>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</si>
  <si>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</si>
  <si>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</si>
  <si>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</si>
  <si>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</si>
  <si>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</si>
  <si>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</si>
  <si>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</si>
  <si>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</si>
  <si>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</si>
  <si>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</si>
  <si>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</si>
  <si>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</si>
  <si>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</si>
  <si>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</si>
  <si>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</si>
  <si>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</si>
  <si>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</si>
  <si>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</si>
  <si>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</si>
  <si>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</si>
  <si>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</si>
  <si>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</si>
  <si>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</si>
  <si>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</si>
  <si>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</si>
  <si>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</si>
  <si>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</si>
  <si>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</si>
  <si>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</si>
  <si>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</si>
  <si>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</si>
  <si>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</si>
  <si>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</si>
  <si>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</si>
  <si>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</si>
  <si>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</si>
  <si>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</si>
  <si>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</si>
  <si>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</si>
  <si>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</si>
  <si>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</si>
  <si>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</si>
  <si>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</si>
  <si>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</si>
  <si>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</si>
  <si>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</si>
  <si>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</si>
  <si>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</si>
  <si>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</si>
  <si>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</si>
  <si>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</si>
  <si>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</si>
  <si>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</si>
  <si>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</si>
  <si>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</si>
  <si>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</si>
  <si>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</si>
  <si>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</si>
  <si>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</si>
  <si>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</si>
  <si>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</si>
  <si>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</si>
  <si>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</si>
  <si>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</si>
  <si>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</si>
  <si>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</si>
  <si>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</si>
  <si>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</si>
  <si>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</si>
  <si>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</si>
  <si>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</si>
  <si>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</si>
  <si>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</si>
  <si>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</si>
  <si>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</si>
  <si>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</si>
  <si>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</si>
  <si>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</si>
  <si>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</si>
  <si>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</si>
  <si>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</si>
  <si>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</si>
  <si>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</si>
  <si>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</si>
  <si>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</si>
  <si>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</si>
  <si>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</si>
  <si>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</si>
  <si>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</si>
  <si>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</si>
  <si>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</si>
  <si>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</si>
  <si>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</si>
  <si>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</si>
  <si>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</si>
  <si>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</si>
  <si>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</si>
  <si>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</si>
  <si>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</si>
  <si>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</si>
  <si>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</si>
  <si>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</si>
  <si>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</si>
  <si>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</si>
  <si>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</si>
  <si>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</si>
  <si>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</si>
  <si>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</si>
  <si>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</si>
  <si>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</si>
  <si>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</si>
  <si>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</si>
  <si>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</si>
  <si>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</si>
  <si>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</si>
  <si>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</si>
  <si>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</si>
  <si>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</si>
  <si>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</si>
  <si>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</si>
  <si>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</si>
  <si>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</si>
  <si>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</si>
  <si>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</si>
  <si>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</si>
  <si>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</si>
  <si>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</si>
  <si>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</si>
  <si>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</si>
  <si>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</si>
  <si>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</si>
  <si>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</si>
  <si>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</si>
  <si>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</si>
  <si>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</si>
  <si>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</si>
  <si>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</si>
  <si>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</si>
  <si>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</si>
  <si>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</si>
  <si>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</si>
  <si>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</si>
  <si>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</si>
  <si>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</si>
  <si>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</si>
  <si>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</si>
  <si>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</si>
  <si>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</si>
  <si>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</si>
  <si>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</si>
  <si>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</si>
  <si>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</si>
  <si>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</si>
  <si>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</si>
  <si>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</si>
  <si>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</si>
  <si>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</si>
  <si>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</si>
  <si>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</si>
  <si>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</si>
  <si>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</si>
  <si>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</si>
  <si>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</si>
  <si>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</si>
  <si>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</si>
  <si>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</si>
  <si>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</si>
  <si>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</si>
  <si>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</si>
  <si>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</si>
  <si>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</si>
  <si>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</si>
  <si>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</si>
  <si>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</si>
  <si>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</si>
  <si>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</si>
  <si>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</si>
  <si>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</si>
  <si>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</si>
  <si>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</si>
  <si>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</si>
  <si>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</si>
  <si>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</si>
  <si>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</si>
  <si>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</si>
  <si>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</si>
  <si>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</si>
  <si>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</si>
  <si>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</si>
  <si>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</si>
  <si>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</si>
  <si>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</si>
  <si>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</si>
  <si>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</si>
  <si>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</si>
  <si>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</si>
  <si>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</si>
  <si>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</si>
  <si>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</si>
  <si>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</si>
  <si>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</si>
  <si>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</si>
  <si>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</si>
  <si>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</si>
  <si>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</si>
  <si>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</si>
  <si>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</si>
  <si>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</si>
  <si>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</si>
  <si>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</si>
  <si>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</si>
  <si>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</si>
  <si>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</si>
  <si>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</si>
  <si>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</si>
  <si>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</si>
  <si>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</si>
  <si>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</si>
  <si>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</si>
  <si>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</si>
  <si>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</si>
  <si>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</si>
  <si>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</si>
  <si>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</si>
  <si>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</si>
  <si>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</si>
  <si>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</si>
  <si>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</si>
  <si>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</si>
  <si>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</si>
  <si>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</si>
  <si>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</si>
  <si>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</si>
  <si>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</si>
  <si>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</si>
  <si>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</si>
  <si>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</si>
  <si>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</si>
  <si>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</si>
  <si>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</si>
  <si>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</si>
  <si>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</si>
  <si>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</si>
  <si>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</si>
  <si>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</si>
  <si>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</si>
  <si>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</si>
  <si>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</si>
  <si>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</si>
  <si>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</si>
  <si>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</si>
  <si>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</si>
  <si>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</si>
  <si>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</si>
  <si>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</si>
  <si>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</si>
  <si>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</si>
  <si>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</si>
  <si>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</si>
  <si>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</si>
  <si>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</si>
  <si>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</si>
  <si>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</si>
  <si>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</si>
  <si>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</si>
  <si>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</si>
  <si>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</si>
  <si>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</si>
  <si>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</si>
  <si>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</si>
  <si>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</si>
  <si>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</si>
  <si>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</si>
  <si>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</si>
  <si>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</si>
  <si>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</si>
  <si>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</si>
  <si>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</si>
  <si>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</si>
  <si>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</si>
  <si>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</si>
  <si>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</si>
  <si>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</si>
  <si>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</si>
  <si>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</si>
  <si>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</si>
  <si>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</si>
  <si>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</si>
  <si>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</si>
  <si>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</si>
  <si>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</si>
  <si>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</si>
  <si>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</si>
  <si>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</si>
  <si>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</si>
  <si>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</si>
  <si>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</si>
  <si>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</si>
  <si>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</si>
  <si>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</si>
  <si>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</si>
  <si>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</si>
  <si>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</si>
  <si>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</si>
  <si>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</si>
  <si>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</si>
  <si>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</si>
  <si>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</si>
  <si>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</si>
  <si>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</si>
  <si>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</si>
  <si>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</si>
  <si>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</si>
  <si>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</si>
  <si>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</si>
  <si>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</si>
  <si>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</si>
  <si>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</si>
  <si>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</si>
  <si>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</si>
  <si>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</si>
  <si>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</si>
  <si>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</si>
  <si>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</si>
  <si>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</si>
  <si>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</si>
  <si>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</si>
  <si>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</si>
  <si>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</si>
  <si>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</si>
  <si>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</si>
  <si>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</si>
  <si>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</si>
  <si>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</si>
  <si>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</si>
  <si>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</si>
  <si>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</si>
  <si>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</si>
  <si>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</si>
  <si>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</si>
  <si>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</si>
  <si>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</si>
  <si>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</si>
  <si>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</si>
  <si>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</si>
  <si>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</si>
  <si>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</si>
  <si>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</si>
  <si>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</si>
  <si>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</si>
  <si>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</si>
  <si>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</si>
  <si>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</si>
  <si>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</si>
  <si>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</si>
  <si>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</si>
  <si>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</si>
  <si>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</si>
  <si>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</si>
  <si>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</si>
  <si>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</si>
  <si>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</si>
  <si>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</si>
  <si>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</si>
  <si>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</si>
  <si>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</si>
  <si>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</si>
  <si>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</si>
  <si>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</si>
  <si>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</si>
  <si>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</si>
  <si>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</si>
  <si>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</si>
  <si>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</si>
  <si>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</si>
  <si>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</si>
  <si>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</si>
  <si>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</si>
  <si>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</si>
  <si>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</si>
  <si>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</si>
  <si>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</si>
  <si>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</si>
  <si>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</si>
  <si>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</si>
  <si>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</si>
  <si>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</si>
  <si>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</si>
  <si>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</si>
  <si>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</si>
  <si>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</si>
  <si>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</si>
  <si>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</si>
  <si>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</si>
  <si>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</si>
  <si>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</si>
  <si>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</si>
  <si>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</si>
  <si>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</si>
  <si>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</si>
  <si>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</si>
  <si>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</si>
  <si>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</si>
  <si>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</si>
  <si>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</si>
  <si>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</si>
  <si>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</si>
  <si>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</si>
  <si>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</si>
  <si>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</si>
  <si>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</si>
  <si>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</si>
  <si>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</si>
  <si>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</si>
  <si>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</si>
  <si>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</si>
  <si>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</si>
  <si>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</si>
  <si>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</si>
  <si>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</si>
  <si>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</si>
  <si>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</si>
  <si>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</si>
  <si>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</si>
  <si>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</si>
  <si>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</si>
  <si>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</si>
  <si>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</si>
  <si>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</si>
  <si>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</si>
  <si>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</si>
  <si>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</si>
  <si>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</si>
  <si>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</si>
  <si>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</si>
  <si>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</si>
  <si>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</si>
  <si>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</si>
  <si>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</si>
  <si>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</si>
  <si>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</si>
  <si>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</si>
  <si>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</si>
  <si>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</si>
  <si>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</si>
  <si>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</si>
  <si>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</si>
  <si>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</si>
  <si>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</si>
  <si>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</si>
  <si>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</si>
  <si>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</si>
  <si>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</si>
  <si>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</si>
  <si>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</si>
  <si>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</si>
  <si>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</si>
  <si>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</si>
  <si>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</si>
  <si>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</si>
  <si>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</si>
  <si>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</si>
  <si>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</si>
  <si>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</si>
  <si>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</si>
  <si>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</si>
  <si>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</si>
  <si>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</si>
  <si>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</si>
  <si>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</si>
  <si>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</si>
  <si>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</si>
  <si>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</si>
  <si>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</si>
  <si>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</si>
  <si>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</si>
  <si>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</si>
  <si>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</si>
  <si>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</si>
  <si>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</si>
  <si>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</si>
  <si>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</si>
  <si>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</si>
  <si>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</si>
  <si>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</si>
  <si>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</si>
  <si>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</si>
  <si>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</si>
  <si>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</si>
  <si>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</si>
  <si>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</si>
  <si>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</si>
  <si>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</si>
  <si>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</si>
  <si>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</si>
  <si>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</si>
  <si>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</si>
  <si>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</si>
  <si>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</si>
  <si>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</si>
  <si>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</si>
  <si>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</si>
  <si>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</si>
  <si>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</si>
  <si>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</si>
  <si>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</si>
  <si>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</si>
  <si>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</si>
  <si>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</si>
  <si>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</si>
  <si>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</si>
  <si>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</si>
  <si>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</si>
  <si>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</si>
  <si>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</si>
  <si>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</si>
  <si>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</si>
  <si>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</si>
  <si>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</si>
  <si>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</si>
  <si>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</si>
  <si>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</si>
  <si>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</si>
  <si>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</si>
  <si>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</si>
  <si>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</si>
  <si>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</si>
  <si>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</si>
  <si>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</si>
  <si>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</si>
  <si>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</si>
  <si>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</si>
  <si>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</si>
  <si>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</si>
  <si>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</si>
  <si>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</si>
  <si>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</si>
  <si>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</si>
  <si>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</si>
  <si>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</si>
  <si>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</si>
  <si>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</si>
  <si>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</si>
  <si>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</si>
  <si>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</si>
  <si>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</si>
  <si>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</si>
  <si>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</si>
  <si>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</si>
  <si>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</si>
  <si>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</si>
  <si>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</si>
  <si>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</si>
  <si>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</si>
  <si>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</si>
  <si>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</si>
  <si>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</si>
  <si>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</si>
  <si>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</si>
  <si>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</si>
  <si>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</si>
  <si>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</si>
  <si>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</si>
  <si>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</si>
  <si>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</si>
  <si>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</si>
  <si>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</si>
  <si>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</si>
  <si>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</si>
  <si>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</si>
  <si>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</si>
  <si>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</si>
  <si>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</si>
  <si>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</si>
  <si>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</si>
  <si>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</si>
  <si>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</si>
  <si>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</si>
  <si>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</si>
  <si>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</si>
  <si>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</si>
  <si>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</si>
  <si>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</si>
  <si>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</si>
  <si>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</si>
  <si>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</si>
  <si>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</si>
  <si>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</si>
  <si>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</si>
  <si>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</si>
  <si>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</si>
  <si>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</si>
  <si>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</si>
  <si>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</si>
  <si>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</si>
  <si>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</si>
  <si>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</si>
  <si>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</si>
  <si>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</si>
  <si>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</si>
  <si>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</si>
  <si>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</si>
  <si>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</si>
  <si>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</si>
  <si>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</si>
  <si>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</si>
  <si>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</si>
  <si>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</si>
  <si>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</si>
  <si>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</si>
  <si>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</si>
  <si>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</si>
  <si>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</si>
  <si>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</si>
  <si>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</si>
  <si>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</si>
  <si>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</si>
  <si>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</si>
  <si>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</si>
  <si>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</si>
  <si>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</si>
  <si>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</si>
  <si>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</si>
  <si>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</si>
  <si>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</si>
  <si>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</si>
  <si>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</si>
  <si>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</si>
  <si>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</si>
  <si>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</si>
  <si>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</si>
  <si>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</si>
  <si>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</si>
  <si>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</si>
  <si>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</si>
  <si>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</si>
  <si>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</si>
  <si>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</si>
  <si>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</si>
  <si>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</si>
  <si>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</si>
  <si>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</si>
  <si>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</si>
  <si>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</si>
  <si>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</si>
  <si>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</si>
  <si>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</si>
  <si>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</si>
  <si>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</si>
  <si>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</si>
  <si>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</si>
  <si>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</si>
  <si>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</si>
  <si>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</si>
  <si>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</si>
  <si>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</si>
  <si>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</si>
  <si>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</si>
  <si>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</si>
  <si>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</si>
  <si>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</si>
  <si>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</si>
  <si>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</si>
  <si>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</si>
  <si>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</si>
  <si>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</si>
  <si>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</si>
  <si>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</si>
  <si>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</si>
  <si>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</si>
  <si>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</si>
  <si>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</si>
  <si>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</si>
  <si>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</si>
  <si>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</si>
  <si>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</si>
  <si>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</si>
  <si>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</si>
  <si>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</si>
  <si>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</si>
  <si>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</si>
  <si>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</si>
  <si>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</si>
  <si>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</si>
  <si>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</si>
  <si>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</si>
  <si>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</si>
  <si>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</si>
  <si>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</si>
  <si>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</si>
  <si>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</si>
  <si>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</si>
  <si>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</si>
  <si>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</si>
  <si>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</si>
  <si>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</si>
  <si>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</si>
  <si>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</si>
  <si>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</si>
  <si>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</si>
  <si>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</si>
  <si>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</si>
  <si>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</si>
  <si>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</si>
  <si>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</si>
  <si>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</si>
  <si>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</si>
  <si>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</si>
  <si>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</si>
  <si>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</si>
  <si>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</si>
  <si>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</si>
  <si>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</si>
  <si>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</si>
  <si>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</si>
  <si>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</si>
  <si>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</si>
  <si>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</si>
  <si>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</si>
  <si>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</si>
  <si>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</si>
  <si>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</si>
  <si>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</si>
  <si>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</si>
  <si>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</si>
  <si>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</si>
  <si>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</si>
  <si>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</si>
  <si>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</si>
  <si>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</si>
  <si>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</si>
  <si>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</si>
  <si>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</si>
  <si>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</si>
  <si>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</si>
  <si>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</si>
  <si>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</si>
  <si>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</si>
  <si>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</si>
  <si>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</si>
  <si>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</si>
  <si>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</si>
  <si>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</si>
  <si>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</si>
  <si>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</si>
  <si>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</si>
  <si>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</si>
  <si>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</si>
  <si>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</si>
  <si>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</si>
  <si>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</si>
  <si>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</si>
  <si>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</si>
  <si>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</si>
  <si>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</si>
  <si>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</si>
  <si>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</si>
  <si>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</si>
  <si>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</si>
  <si>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</si>
  <si>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</si>
  <si>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</si>
  <si>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</si>
  <si>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</si>
  <si>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</si>
  <si>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</si>
  <si>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</si>
  <si>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</si>
  <si>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</si>
  <si>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</si>
  <si>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</si>
  <si>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</si>
  <si>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</si>
  <si>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</si>
  <si>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</si>
  <si>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</si>
  <si>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</si>
  <si>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</si>
  <si>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</si>
  <si>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</si>
  <si>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</si>
  <si>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</si>
  <si>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</si>
  <si>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</si>
  <si>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</si>
  <si>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</si>
  <si>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</si>
  <si>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</si>
  <si>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</si>
  <si>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</si>
  <si>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</si>
  <si>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</si>
  <si>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</si>
  <si>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</si>
  <si>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</si>
  <si>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</si>
  <si>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</si>
  <si>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</si>
  <si>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</si>
  <si>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</si>
  <si>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</si>
  <si>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</si>
  <si>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</si>
  <si>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</si>
  <si>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</si>
  <si>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</si>
  <si>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</si>
  <si>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</si>
  <si>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</si>
  <si>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</si>
  <si>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</si>
  <si>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</si>
  <si>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</si>
  <si>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</si>
  <si>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</si>
  <si>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</si>
  <si>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</si>
  <si>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</si>
  <si>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</si>
  <si>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</si>
  <si>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</si>
  <si>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</si>
  <si>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</si>
  <si>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</si>
  <si>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</si>
  <si>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</si>
  <si>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</si>
  <si>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</si>
  <si>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</si>
  <si>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</si>
  <si>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</si>
  <si>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</si>
  <si>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</si>
  <si>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</si>
  <si>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</si>
  <si>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</si>
  <si>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</si>
  <si>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</si>
  <si>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</si>
  <si>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</si>
  <si>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</si>
  <si>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</si>
  <si>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</si>
  <si>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</si>
  <si>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</si>
  <si>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</si>
  <si>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</si>
  <si>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</si>
  <si>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</si>
  <si>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</si>
  <si>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</si>
  <si>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</si>
  <si>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</si>
  <si>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</si>
  <si>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</si>
  <si>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</si>
  <si>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</si>
  <si>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</si>
  <si>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</si>
  <si>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</si>
  <si>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</si>
  <si>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</si>
  <si>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</si>
  <si>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</si>
  <si>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</si>
  <si>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</si>
  <si>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</si>
  <si>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</si>
  <si>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</si>
  <si>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</si>
  <si>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</si>
  <si>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</si>
  <si>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</si>
  <si>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</si>
  <si>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</si>
  <si>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</si>
  <si>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</si>
  <si>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</si>
  <si>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</si>
  <si>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</si>
  <si>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</si>
  <si>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</si>
  <si>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</si>
  <si>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</si>
  <si>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</si>
  <si>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</si>
  <si>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</si>
  <si>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</si>
  <si>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</si>
  <si>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</si>
  <si>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</si>
  <si>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</si>
  <si>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</si>
  <si>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</si>
  <si>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</si>
  <si>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</si>
  <si>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</si>
  <si>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</si>
  <si>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</si>
  <si>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</si>
  <si>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</si>
  <si>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</si>
  <si>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</si>
  <si>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</si>
  <si>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</si>
  <si>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</si>
  <si>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</si>
  <si>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</si>
  <si>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</si>
  <si>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</si>
  <si>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</si>
  <si>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</si>
  <si>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</si>
  <si>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</si>
  <si>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</si>
  <si>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</si>
  <si>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</si>
  <si>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</si>
  <si>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</si>
  <si>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</si>
  <si>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</si>
  <si>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</si>
  <si>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</si>
  <si>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</si>
  <si>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</si>
  <si>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</si>
  <si>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</si>
  <si>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</si>
  <si>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</si>
  <si>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</si>
  <si>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</si>
  <si>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</si>
  <si>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</si>
  <si>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</si>
  <si>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</si>
  <si>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</si>
  <si>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</si>
  <si>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</si>
  <si>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</si>
  <si>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</si>
  <si>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</si>
  <si>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</si>
  <si>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</si>
  <si>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</si>
  <si>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</si>
  <si>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</si>
  <si>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</si>
  <si>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</si>
  <si>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</si>
  <si>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</si>
  <si>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</si>
  <si>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</si>
  <si>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</si>
  <si>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</si>
  <si>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</si>
  <si>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</si>
  <si>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</si>
  <si>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</si>
  <si>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</si>
  <si>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</si>
  <si>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</si>
  <si>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</si>
  <si>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</si>
  <si>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</si>
  <si>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</si>
  <si>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</si>
  <si>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</si>
  <si>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</si>
  <si>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</si>
  <si>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</si>
  <si>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</si>
  <si>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</si>
  <si>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</si>
  <si>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</si>
  <si>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</si>
  <si>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</si>
  <si>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</si>
  <si>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</si>
  <si>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</si>
  <si>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</si>
  <si>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</si>
  <si>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</si>
  <si>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</si>
  <si>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</si>
  <si>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</si>
  <si>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</si>
  <si>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</si>
  <si>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</si>
  <si>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</si>
  <si>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</si>
  <si>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</si>
  <si>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</si>
  <si>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</si>
  <si>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</si>
  <si>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</si>
  <si>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</si>
  <si>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</si>
  <si>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</si>
  <si>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</si>
  <si>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</si>
  <si>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</si>
  <si>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</si>
  <si>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</si>
  <si>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</si>
  <si>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</si>
  <si>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</si>
  <si>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</si>
  <si>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</si>
  <si>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</si>
  <si>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</si>
  <si>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</si>
  <si>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</si>
  <si>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</si>
  <si>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</si>
  <si>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</si>
  <si>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</si>
  <si>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</si>
  <si>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</si>
  <si>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</si>
  <si>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</si>
  <si>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</si>
  <si>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</si>
  <si>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</si>
  <si>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</si>
  <si>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</si>
  <si>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</si>
  <si>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</si>
  <si>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</si>
  <si>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</si>
  <si>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</si>
  <si>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</si>
  <si>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</si>
  <si>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</si>
  <si>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</si>
  <si>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</si>
  <si>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</si>
  <si>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</si>
  <si>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</si>
  <si>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</si>
  <si>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</si>
  <si>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</si>
  <si>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</si>
  <si>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</si>
  <si>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</si>
  <si>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</si>
  <si>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</si>
  <si>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</si>
  <si>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</si>
  <si>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</si>
  <si>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</si>
  <si>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</si>
  <si>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</si>
  <si>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</si>
  <si>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</si>
  <si>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</si>
  <si>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</si>
  <si>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</si>
  <si>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</si>
  <si>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</si>
  <si>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</si>
  <si>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</si>
  <si>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</si>
  <si>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</si>
  <si>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</si>
  <si>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</si>
  <si>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</si>
  <si>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</si>
  <si>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</si>
  <si>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</si>
  <si>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</si>
  <si>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</si>
  <si>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</si>
  <si>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</si>
  <si>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</si>
  <si>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</si>
  <si>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</si>
  <si>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</si>
  <si>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</si>
  <si>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</si>
  <si>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</si>
  <si>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</si>
  <si>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</si>
  <si>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</si>
  <si>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</si>
  <si>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</si>
  <si>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</si>
  <si>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</si>
  <si>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</si>
  <si>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</si>
  <si>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</si>
  <si>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</si>
  <si>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</si>
  <si>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</si>
  <si>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</si>
  <si>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</si>
  <si>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</si>
  <si>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</si>
  <si>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</si>
  <si>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</si>
  <si>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</si>
  <si>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</si>
  <si>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</si>
  <si>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</si>
  <si>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</si>
  <si>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</si>
  <si>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</si>
  <si>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</si>
  <si>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</si>
  <si>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</si>
  <si>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</si>
  <si>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</si>
  <si>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</si>
  <si>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</si>
  <si>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</si>
  <si>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</si>
  <si>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</si>
  <si>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</si>
  <si>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</si>
  <si>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</si>
  <si>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</si>
  <si>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</si>
  <si>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</si>
  <si>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</si>
  <si>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</si>
  <si>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</si>
  <si>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</si>
  <si>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</si>
  <si>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</si>
  <si>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</si>
  <si>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</si>
  <si>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</si>
  <si>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</si>
  <si>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</si>
  <si>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</si>
  <si>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</si>
  <si>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</si>
  <si>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</si>
  <si>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</si>
  <si>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</si>
  <si>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</si>
  <si>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</si>
  <si>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</si>
  <si>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</si>
  <si>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</si>
  <si>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</si>
  <si>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</si>
  <si>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</si>
  <si>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</si>
  <si>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</si>
  <si>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</si>
  <si>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</si>
  <si>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</si>
  <si>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</si>
  <si>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</si>
  <si>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</si>
  <si>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</si>
  <si>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</si>
  <si>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</si>
  <si>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</si>
  <si>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</si>
  <si>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</si>
  <si>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</si>
  <si>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</si>
  <si>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</si>
  <si>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</si>
  <si>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</si>
  <si>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</si>
  <si>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</si>
  <si>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</si>
  <si>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</si>
  <si>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</si>
  <si>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</si>
  <si>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</si>
  <si>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</si>
  <si>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</si>
  <si>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</si>
  <si>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</si>
  <si>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</si>
  <si>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</si>
  <si>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</si>
  <si>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</si>
  <si>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</si>
  <si>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</si>
  <si>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</si>
  <si>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</si>
  <si>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</si>
  <si>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</si>
  <si>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</si>
  <si>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</si>
  <si>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</si>
  <si>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</si>
  <si>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</si>
  <si>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</si>
  <si>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</si>
  <si>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</si>
  <si>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</si>
  <si>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</si>
  <si>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</si>
  <si>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</si>
  <si>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</si>
  <si>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</si>
  <si>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</si>
  <si>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</si>
  <si>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</si>
  <si>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</si>
  <si>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</si>
  <si>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</si>
  <si>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</si>
  <si>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</si>
  <si>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</si>
  <si>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</si>
  <si>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</si>
  <si>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</si>
  <si>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</si>
  <si>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</si>
  <si>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</si>
  <si>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</si>
  <si>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</si>
  <si>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</si>
  <si>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</si>
  <si>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</si>
  <si>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</si>
  <si>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</si>
  <si>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</si>
  <si>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</si>
  <si>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</si>
  <si>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</si>
  <si>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</si>
  <si>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</si>
  <si>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</si>
  <si>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</si>
  <si>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</si>
  <si>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</si>
  <si>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</si>
  <si>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</si>
  <si>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</si>
  <si>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</si>
  <si>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</si>
  <si>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</si>
  <si>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</si>
  <si>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</si>
  <si>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</si>
  <si>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</si>
  <si>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</si>
  <si>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</si>
  <si>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</si>
  <si>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</si>
  <si>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</si>
  <si>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</si>
  <si>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</si>
  <si>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</si>
  <si>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</si>
  <si>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</si>
  <si>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</si>
  <si>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</si>
  <si>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</si>
  <si>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</si>
  <si>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</si>
  <si>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</si>
  <si>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</si>
  <si>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</si>
  <si>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</si>
  <si>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</si>
  <si>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</si>
  <si>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</si>
  <si>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</si>
  <si>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</si>
  <si>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</si>
  <si>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</si>
  <si>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</si>
  <si>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</si>
  <si>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</si>
  <si>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</si>
  <si>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</si>
  <si>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</si>
  <si>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</si>
  <si>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</si>
  <si>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</si>
  <si>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</si>
  <si>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</si>
  <si>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</si>
  <si>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</si>
  <si>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</si>
  <si>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</si>
  <si>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</si>
  <si>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</si>
  <si>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</si>
  <si>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</si>
  <si>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</si>
  <si>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</si>
  <si>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</si>
  <si>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</si>
  <si>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</si>
  <si>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</si>
  <si>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</si>
  <si>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</si>
  <si>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</si>
  <si>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</si>
  <si>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</si>
  <si>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</si>
  <si>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</si>
  <si>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</si>
  <si>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</si>
  <si>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</si>
  <si>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</si>
  <si>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</si>
  <si>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</si>
  <si>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</si>
  <si>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</si>
  <si>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</si>
  <si>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</si>
  <si>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</si>
  <si>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</si>
  <si>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</si>
  <si>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</si>
  <si>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</si>
  <si>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</si>
  <si>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</si>
  <si>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</si>
  <si>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</si>
  <si>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</si>
  <si>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</si>
  <si>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</si>
  <si>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</si>
  <si>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</si>
  <si>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</si>
  <si>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</si>
  <si>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</si>
  <si>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</si>
  <si>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</si>
  <si>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</si>
  <si>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</si>
  <si>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</si>
  <si>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</si>
  <si>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</si>
  <si>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</si>
  <si>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</si>
  <si>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</si>
  <si>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</si>
  <si>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</si>
  <si>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</si>
  <si>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</si>
  <si>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</si>
  <si>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</si>
  <si>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</si>
  <si>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</si>
  <si>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</si>
  <si>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</si>
  <si>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</si>
  <si>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</si>
  <si>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</si>
  <si>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</si>
  <si>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</si>
  <si>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</si>
  <si>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</si>
  <si>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</si>
  <si>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</si>
  <si>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</si>
  <si>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</si>
  <si>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</si>
  <si>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</si>
  <si>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</si>
  <si>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</si>
  <si>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</si>
  <si>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</si>
  <si>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</si>
  <si>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</si>
  <si>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</si>
  <si>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</si>
  <si>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</si>
  <si>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</si>
  <si>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</si>
  <si>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</si>
  <si>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</si>
  <si>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</si>
  <si>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</si>
  <si>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</si>
  <si>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</si>
  <si>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</si>
  <si>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</si>
  <si>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</si>
  <si>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</si>
  <si>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</si>
  <si>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</si>
  <si>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</si>
  <si>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</si>
  <si>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</si>
  <si>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</si>
  <si>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</si>
  <si>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</si>
  <si>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</si>
  <si>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</si>
  <si>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</si>
  <si>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</si>
  <si>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</si>
  <si>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</si>
  <si>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</si>
  <si>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</si>
  <si>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</si>
  <si>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</si>
  <si>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</si>
  <si>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</si>
  <si>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</si>
  <si>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</si>
  <si>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</si>
  <si>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</si>
  <si>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</si>
  <si>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</si>
  <si>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</si>
  <si>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</si>
  <si>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</si>
  <si>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</si>
  <si>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</si>
  <si>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</si>
  <si>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</si>
  <si>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</si>
  <si>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</si>
  <si>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</si>
  <si>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</si>
  <si>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</si>
  <si>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</si>
  <si>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</si>
  <si>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</si>
  <si>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</si>
  <si>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</si>
  <si>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</si>
  <si>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</si>
  <si>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</si>
  <si>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</si>
  <si>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</si>
  <si>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</si>
  <si>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</si>
  <si>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</si>
  <si>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</si>
  <si>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</si>
  <si>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</si>
  <si>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</si>
  <si>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</si>
  <si>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</si>
  <si>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</si>
  <si>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</si>
  <si>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</si>
  <si>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</si>
  <si>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</si>
  <si>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</si>
  <si>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</si>
  <si>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</si>
  <si>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</si>
  <si>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</si>
  <si>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</si>
  <si>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</si>
  <si>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</si>
  <si>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</si>
  <si>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</si>
  <si>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</si>
  <si>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</si>
  <si>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</si>
  <si>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</si>
  <si>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</si>
  <si>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</si>
  <si>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</si>
  <si>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</si>
  <si>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</si>
  <si>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</si>
  <si>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</si>
  <si>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</si>
  <si>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</si>
  <si>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</si>
  <si>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</si>
  <si>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</si>
  <si>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</si>
  <si>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</si>
  <si>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</si>
  <si>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</si>
  <si>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</si>
  <si>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</si>
  <si>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</si>
  <si>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</si>
  <si>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</si>
  <si>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</si>
  <si>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</si>
  <si>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</si>
  <si>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</si>
  <si>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</si>
  <si>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</si>
  <si>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</si>
  <si>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</si>
  <si>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</si>
  <si>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</si>
  <si>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</si>
  <si>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</si>
  <si>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</si>
  <si>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</si>
  <si>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</si>
  <si>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</si>
  <si>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</si>
  <si>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</si>
  <si>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</si>
  <si>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</si>
  <si>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</si>
  <si>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</si>
  <si>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</si>
  <si>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</si>
  <si>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</si>
  <si>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</si>
  <si>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</si>
  <si>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</si>
  <si>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</si>
  <si>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</si>
  <si>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</si>
  <si>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</si>
  <si>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</si>
  <si>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</si>
  <si>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</si>
  <si>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</si>
  <si>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</si>
  <si>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</si>
  <si>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</si>
  <si>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</si>
  <si>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</si>
  <si>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</si>
  <si>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</si>
  <si>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</si>
  <si>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</si>
  <si>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</si>
  <si>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</si>
  <si>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</si>
  <si>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</si>
  <si>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</si>
  <si>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</si>
  <si>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</si>
  <si>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</si>
  <si>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</si>
  <si>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</si>
  <si>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</si>
  <si>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</si>
  <si>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</si>
  <si>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</si>
  <si>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</si>
  <si>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</si>
  <si>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</si>
  <si>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</si>
  <si>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</si>
  <si>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</si>
  <si>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</si>
  <si>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</si>
  <si>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</si>
  <si>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</si>
  <si>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</si>
  <si>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</si>
  <si>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</si>
  <si>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</si>
  <si>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</si>
  <si>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</si>
  <si>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</si>
  <si>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</si>
  <si>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</si>
  <si>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</si>
  <si>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</si>
  <si>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</si>
  <si>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</si>
  <si>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</si>
  <si>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</si>
  <si>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</si>
  <si>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</si>
  <si>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</si>
  <si>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</si>
  <si>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</si>
  <si>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</si>
  <si>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</si>
  <si>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</si>
  <si>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</si>
  <si>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</si>
  <si>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</si>
  <si>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</si>
  <si>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</si>
  <si>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</si>
  <si>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</si>
  <si>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</si>
  <si>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</si>
  <si>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</si>
  <si>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</si>
  <si>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</si>
  <si>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</si>
  <si>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</si>
  <si>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</si>
  <si>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</si>
  <si>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</si>
  <si>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</si>
  <si>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</si>
  <si>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</si>
  <si>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</si>
  <si>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</si>
  <si>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</si>
  <si>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</si>
  <si>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</si>
  <si>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</si>
  <si>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</si>
  <si>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</si>
  <si>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</si>
  <si>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</si>
  <si>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</si>
  <si>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</si>
  <si>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</si>
  <si>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</si>
  <si>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</si>
  <si>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</si>
  <si>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</si>
  <si>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</si>
  <si>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</si>
  <si>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</si>
  <si>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</si>
  <si>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</si>
  <si>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</si>
  <si>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</si>
  <si>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</si>
  <si>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</si>
  <si>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</si>
  <si>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</si>
  <si>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</si>
  <si>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</si>
  <si>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</si>
  <si>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</si>
  <si>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</si>
  <si>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</si>
  <si>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</si>
  <si>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</si>
  <si>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</si>
  <si>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</si>
  <si>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</si>
  <si>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</si>
  <si>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</si>
  <si>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</si>
  <si>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</si>
  <si>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</si>
  <si>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</si>
  <si>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</si>
  <si>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</si>
  <si>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</si>
  <si>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</si>
  <si>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</si>
  <si>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</si>
  <si>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</si>
  <si>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</si>
  <si>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</si>
  <si>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</si>
  <si>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</si>
  <si>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</si>
  <si>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</si>
  <si>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</si>
  <si>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</si>
  <si>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</si>
  <si>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</si>
  <si>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</si>
  <si>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</si>
  <si>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</si>
  <si>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</si>
  <si>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</si>
  <si>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</si>
  <si>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</si>
  <si>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</si>
  <si>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</si>
  <si>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</si>
  <si>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</si>
  <si>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</si>
  <si>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</si>
  <si>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</si>
  <si>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</si>
  <si>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</si>
  <si>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</si>
  <si>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</si>
  <si>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</si>
  <si>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</si>
  <si>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</si>
  <si>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</si>
  <si>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</si>
  <si>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</si>
  <si>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</si>
  <si>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</si>
  <si>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</si>
  <si>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</si>
  <si>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</si>
  <si>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</si>
  <si>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</si>
  <si>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</si>
  <si>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</si>
  <si>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</si>
  <si>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</si>
  <si>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</si>
  <si>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</si>
  <si>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</si>
  <si>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</si>
  <si>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</si>
  <si>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</si>
  <si>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</si>
  <si>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</si>
  <si>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</si>
  <si>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</si>
  <si>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</si>
  <si>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</si>
  <si>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</si>
  <si>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</si>
  <si>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</si>
  <si>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</si>
  <si>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</si>
  <si>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</si>
  <si>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</si>
  <si>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</si>
  <si>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</si>
  <si>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</si>
  <si>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</si>
  <si>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</si>
  <si>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</si>
  <si>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</si>
  <si>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</si>
  <si>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</si>
  <si>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</si>
  <si>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</si>
  <si>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</si>
  <si>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</si>
  <si>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</si>
  <si>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</si>
  <si>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</si>
  <si>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</si>
  <si>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</si>
  <si>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</si>
  <si>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</si>
  <si>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</si>
  <si>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</si>
  <si>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</si>
  <si>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</si>
  <si>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</si>
  <si>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</si>
  <si>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</si>
  <si>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</si>
  <si>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</si>
  <si>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</si>
  <si>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</si>
  <si>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</si>
  <si>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</si>
  <si>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</si>
  <si>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</si>
  <si>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</si>
  <si>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</si>
  <si>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</si>
  <si>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</si>
  <si>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</si>
  <si>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</si>
  <si>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</si>
  <si>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</si>
  <si>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</si>
  <si>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</si>
  <si>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</si>
  <si>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</si>
  <si>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</si>
  <si>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</si>
  <si>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</si>
  <si>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</si>
  <si>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</si>
  <si>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</si>
  <si>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</si>
  <si>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</si>
  <si>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</si>
  <si>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</si>
  <si>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</si>
  <si>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</si>
  <si>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</si>
  <si>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</si>
  <si>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</si>
  <si>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</si>
  <si>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</si>
  <si>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</si>
  <si>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</si>
  <si>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</si>
  <si>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</si>
  <si>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</si>
  <si>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</si>
  <si>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</si>
  <si>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</si>
  <si>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</si>
  <si>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</si>
  <si>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</si>
  <si>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</si>
  <si>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</si>
  <si>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</si>
  <si>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</si>
  <si>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</si>
  <si>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</si>
  <si>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</si>
  <si>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</si>
  <si>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</si>
  <si>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</si>
  <si>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</si>
  <si>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</si>
  <si>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</si>
  <si>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</si>
  <si>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</si>
  <si>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</si>
  <si>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</si>
  <si>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</si>
  <si>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</si>
  <si>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</si>
  <si>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</si>
  <si>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</si>
  <si>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</si>
  <si>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</si>
  <si>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</si>
  <si>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</si>
  <si>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</si>
  <si>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</si>
  <si>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</si>
  <si>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</si>
  <si>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</si>
  <si>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</si>
  <si>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</si>
  <si>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</si>
  <si>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</si>
  <si>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</si>
  <si>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</si>
  <si>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</si>
  <si>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</si>
  <si>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</si>
  <si>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</si>
  <si>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</si>
  <si>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</si>
  <si>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</si>
  <si>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</si>
  <si>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</si>
  <si>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</si>
  <si>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</si>
  <si>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</si>
  <si>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</si>
  <si>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</si>
  <si>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</si>
  <si>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</si>
  <si>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</si>
  <si>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</si>
  <si>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</si>
  <si>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</si>
  <si>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</si>
  <si>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</si>
  <si>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</si>
  <si>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</si>
  <si>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</si>
  <si>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</si>
  <si>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</si>
  <si>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</si>
  <si>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</si>
  <si>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</si>
  <si>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</si>
  <si>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</si>
  <si>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</si>
  <si>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</si>
  <si>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</si>
  <si>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</si>
  <si>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</si>
  <si>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</si>
  <si>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</si>
  <si>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</si>
  <si>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</si>
  <si>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</si>
  <si>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</si>
  <si>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</si>
  <si>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</si>
  <si>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</si>
  <si>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</si>
  <si>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</si>
  <si>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</si>
  <si>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</si>
  <si>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</si>
  <si>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</si>
  <si>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</si>
  <si>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</si>
  <si>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</si>
  <si>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</si>
  <si>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</si>
  <si>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</si>
  <si>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</si>
  <si>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</si>
  <si>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</si>
  <si>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</si>
  <si>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</si>
  <si>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</si>
  <si>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</si>
  <si>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</si>
  <si>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</si>
  <si>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</si>
  <si>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</si>
  <si>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</si>
  <si>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</si>
  <si>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</si>
  <si>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</si>
  <si>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</si>
  <si>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</si>
  <si>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</si>
  <si>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</si>
  <si>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</si>
  <si>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</si>
  <si>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</si>
  <si>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</si>
  <si>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</si>
  <si>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</si>
  <si>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</si>
  <si>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</si>
  <si>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</si>
  <si>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</si>
  <si>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</si>
  <si>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</si>
  <si>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</si>
  <si>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</si>
  <si>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</si>
  <si>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</si>
  <si>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</si>
  <si>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</si>
  <si>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</si>
  <si>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</si>
  <si>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</si>
  <si>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</si>
  <si>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</si>
  <si>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</si>
  <si>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</si>
  <si>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</si>
  <si>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</si>
  <si>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</si>
  <si>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</si>
  <si>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</si>
  <si>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</si>
  <si>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</si>
  <si>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</si>
  <si>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</si>
  <si>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</si>
  <si>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</si>
  <si>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</si>
  <si>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</si>
  <si>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</si>
  <si>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</si>
  <si>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</si>
  <si>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</si>
  <si>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</si>
  <si>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</si>
  <si>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</si>
  <si>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</si>
  <si>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</si>
  <si>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</si>
  <si>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</si>
  <si>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</si>
  <si>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</si>
  <si>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</si>
  <si>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</si>
  <si>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</si>
  <si>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</si>
  <si>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</si>
  <si>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</si>
  <si>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</si>
  <si>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</si>
  <si>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</si>
  <si>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</si>
  <si>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</si>
  <si>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</si>
  <si>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</si>
  <si>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</si>
  <si>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</si>
  <si>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</si>
  <si>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</si>
  <si>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</si>
  <si>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</si>
  <si>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</si>
  <si>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</si>
  <si>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</si>
  <si>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</si>
  <si>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</si>
  <si>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</si>
  <si>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</si>
  <si>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</si>
  <si>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</si>
  <si>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</si>
  <si>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</si>
  <si>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</si>
  <si>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</si>
  <si>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</si>
  <si>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</si>
  <si>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</si>
  <si>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</si>
  <si>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</si>
  <si>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</si>
  <si>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</si>
  <si>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</si>
  <si>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</si>
  <si>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</si>
  <si>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</si>
  <si>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</si>
  <si>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</si>
  <si>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</si>
  <si>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</si>
  <si>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</si>
  <si>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</si>
  <si>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</si>
  <si>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</si>
  <si>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</si>
  <si>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</si>
  <si>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</si>
  <si>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</si>
  <si>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</si>
  <si>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</si>
  <si>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</si>
  <si>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</si>
  <si>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</si>
  <si>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</si>
  <si>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</si>
  <si>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</si>
  <si>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</si>
  <si>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</si>
  <si>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</si>
  <si>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</si>
  <si>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</si>
  <si>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</si>
  <si>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</si>
  <si>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</si>
  <si>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</si>
  <si>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</si>
  <si>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</si>
  <si>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</si>
  <si>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</si>
  <si>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</si>
  <si>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</si>
  <si>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</si>
  <si>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</si>
  <si>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</si>
  <si>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</si>
  <si>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</si>
  <si>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</si>
  <si>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</si>
  <si>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</si>
  <si>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</si>
  <si>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</si>
  <si>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</si>
  <si>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</si>
  <si>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</si>
  <si>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</si>
  <si>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</si>
  <si>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</si>
  <si>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</si>
  <si>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</si>
  <si>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</si>
  <si>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</si>
  <si>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</si>
  <si>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</si>
  <si>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</si>
  <si>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</si>
  <si>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</si>
  <si>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</si>
  <si>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</si>
  <si>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</si>
  <si>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</si>
  <si>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</si>
  <si>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</si>
  <si>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</si>
  <si>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</si>
  <si>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</si>
  <si>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</si>
  <si>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</si>
  <si>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</si>
  <si>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</si>
  <si>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</si>
  <si>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</si>
  <si>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</si>
  <si>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</si>
  <si>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</si>
  <si>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</si>
  <si>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</si>
  <si>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</si>
  <si>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</si>
  <si>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</si>
  <si>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</si>
  <si>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</si>
  <si>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</si>
  <si>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</si>
  <si>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</si>
  <si>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</si>
  <si>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</si>
  <si>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</si>
  <si>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</si>
  <si>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</si>
  <si>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</si>
  <si>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</si>
  <si>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</si>
  <si>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</si>
  <si>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</si>
  <si>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</si>
  <si>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</si>
  <si>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</si>
  <si>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</si>
  <si>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</si>
  <si>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</si>
  <si>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</si>
  <si>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</si>
  <si>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</si>
  <si>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</si>
  <si>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</si>
  <si>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</si>
  <si>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</si>
  <si>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</si>
  <si>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</si>
  <si>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</si>
  <si>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</si>
  <si>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</si>
  <si>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</si>
  <si>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</si>
  <si>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</si>
  <si>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</si>
  <si>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</si>
  <si>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</si>
  <si>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</si>
  <si>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</si>
  <si>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</si>
  <si>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</si>
  <si>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</si>
  <si>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</si>
  <si>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</si>
  <si>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</si>
  <si>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</si>
  <si>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</si>
  <si>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</si>
  <si>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</si>
  <si>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</si>
  <si>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</si>
  <si>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</si>
  <si>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</si>
  <si>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</si>
  <si>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</si>
  <si>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</si>
  <si>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</si>
  <si>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</si>
  <si>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</si>
  <si>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</si>
  <si>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</si>
  <si>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</si>
  <si>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</si>
  <si>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</si>
  <si>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</si>
  <si>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</si>
  <si>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</si>
  <si>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</si>
  <si>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</si>
  <si>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</si>
  <si>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</si>
  <si>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</si>
  <si>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</si>
  <si>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</si>
  <si>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</si>
  <si>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</si>
  <si>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</si>
  <si>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</si>
  <si>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</si>
  <si>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</si>
  <si>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</si>
  <si>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</si>
  <si>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</si>
  <si>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</si>
  <si>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</si>
  <si>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</si>
  <si>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</si>
  <si>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</si>
  <si>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</si>
  <si>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</si>
  <si>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</si>
  <si>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</si>
  <si>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</si>
  <si>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</si>
  <si>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</si>
  <si>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</si>
  <si>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</si>
  <si>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</si>
  <si>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</si>
  <si>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</si>
  <si>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</si>
  <si>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</si>
  <si>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</si>
  <si>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</si>
  <si>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</si>
  <si>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</si>
  <si>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</si>
  <si>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</si>
  <si>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</si>
  <si>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</si>
  <si>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</si>
  <si>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</si>
  <si>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</si>
  <si>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</si>
  <si>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</si>
  <si>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</si>
  <si>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</si>
  <si>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</si>
  <si>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</si>
  <si>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</si>
  <si>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</si>
  <si>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</si>
  <si>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</si>
  <si>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</si>
  <si>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</si>
  <si>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</si>
  <si>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</si>
  <si>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</si>
  <si>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</si>
  <si>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</si>
  <si>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</si>
  <si>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</si>
  <si>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</si>
  <si>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</si>
  <si>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</si>
  <si>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</si>
  <si>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</si>
  <si>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</si>
  <si>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</si>
  <si>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</si>
  <si>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</si>
  <si>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</si>
  <si>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</si>
  <si>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</si>
  <si>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</si>
  <si>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</si>
  <si>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</si>
  <si>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</si>
  <si>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</si>
  <si>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</si>
  <si>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</si>
  <si>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</si>
  <si>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</si>
  <si>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</si>
  <si>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</si>
  <si>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</si>
  <si>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</si>
  <si>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</si>
  <si>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</si>
  <si>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</si>
  <si>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</si>
  <si>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</si>
  <si>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</si>
  <si>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</si>
  <si>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</si>
  <si>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</si>
  <si>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</si>
  <si>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</si>
  <si>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</si>
  <si>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</si>
  <si>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</si>
  <si>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</si>
  <si>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</si>
  <si>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</si>
  <si>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</si>
  <si>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</si>
  <si>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</si>
  <si>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</si>
  <si>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</si>
  <si>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</si>
  <si>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</si>
  <si>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</si>
  <si>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</si>
  <si>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</si>
  <si>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</si>
  <si>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</si>
  <si>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</si>
  <si>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</si>
  <si>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</si>
  <si>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</si>
  <si>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</si>
  <si>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</si>
  <si>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</si>
  <si>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</si>
  <si>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</si>
  <si>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</si>
  <si>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</si>
  <si>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</si>
  <si>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</si>
  <si>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</si>
  <si>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</si>
  <si>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</si>
  <si>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</si>
  <si>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</si>
  <si>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</si>
  <si>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</si>
  <si>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</si>
  <si>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</si>
  <si>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</si>
  <si>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</si>
  <si>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</si>
  <si>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</si>
  <si>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</si>
  <si>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</si>
  <si>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</si>
  <si>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</si>
  <si>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</si>
  <si>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</si>
  <si>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</si>
  <si>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</si>
  <si>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</si>
  <si>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</si>
  <si>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</si>
  <si>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</si>
  <si>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</si>
  <si>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</si>
  <si>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</si>
  <si>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</si>
  <si>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</si>
  <si>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</si>
  <si>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</si>
  <si>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</si>
  <si>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</si>
  <si>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</si>
  <si>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</si>
  <si>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</si>
  <si>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</si>
  <si>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</si>
  <si>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</si>
  <si>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</si>
  <si>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</si>
  <si>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</si>
  <si>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</si>
  <si>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</si>
  <si>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</si>
  <si>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</si>
  <si>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</si>
  <si>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</si>
  <si>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</si>
  <si>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</si>
  <si>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</si>
  <si>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</si>
  <si>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</si>
  <si>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</si>
  <si>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</si>
  <si>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</si>
  <si>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</si>
  <si>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</si>
  <si>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</si>
  <si>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</si>
  <si>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</si>
  <si>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</si>
  <si>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</si>
  <si>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</si>
  <si>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</si>
  <si>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</si>
  <si>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</si>
  <si>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</si>
  <si>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</si>
  <si>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</si>
  <si>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</si>
  <si>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</si>
  <si>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</si>
  <si>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</si>
  <si>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</si>
  <si>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</si>
  <si>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</si>
  <si>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</si>
  <si>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</si>
  <si>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</si>
  <si>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</si>
  <si>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</si>
  <si>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</si>
  <si>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</si>
  <si>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</si>
  <si>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</si>
  <si>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</si>
  <si>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</si>
  <si>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</si>
  <si>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</si>
  <si>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</si>
  <si>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</si>
  <si>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</si>
  <si>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</si>
  <si>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</si>
  <si>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</si>
  <si>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</si>
  <si>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</si>
  <si>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</si>
  <si>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</si>
  <si>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</si>
  <si>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</si>
  <si>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</si>
  <si>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</si>
  <si>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</si>
  <si>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</si>
  <si>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</si>
  <si>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</si>
  <si>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</si>
  <si>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</si>
  <si>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</si>
  <si>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</si>
  <si>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</si>
  <si>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</si>
  <si>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</si>
  <si>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</si>
  <si>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</si>
  <si>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</si>
  <si>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</si>
  <si>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</si>
  <si>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</si>
  <si>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</si>
  <si>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</si>
  <si>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</si>
  <si>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</si>
  <si>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</si>
  <si>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</si>
  <si>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</si>
  <si>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</si>
  <si>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</si>
  <si>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</si>
  <si>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</si>
  <si>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</si>
  <si>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</si>
  <si>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</si>
  <si>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</si>
  <si>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</si>
  <si>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</si>
  <si>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</si>
  <si>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</si>
  <si>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</si>
  <si>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</si>
  <si>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</si>
  <si>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</si>
  <si>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</si>
  <si>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</si>
  <si>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</si>
  <si>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</si>
  <si>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</si>
  <si>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</si>
  <si>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</si>
  <si>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</si>
  <si>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</si>
  <si>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</si>
  <si>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</si>
  <si>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</si>
  <si>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</si>
  <si>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</si>
  <si>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</si>
  <si>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</si>
  <si>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</si>
  <si>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</si>
  <si>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</si>
  <si>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</si>
  <si>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</si>
  <si>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</si>
  <si>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</si>
  <si>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</si>
  <si>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</si>
  <si>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</si>
  <si>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</si>
  <si>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</si>
  <si>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</si>
  <si>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</si>
  <si>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</si>
  <si>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</si>
  <si>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</si>
  <si>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</si>
  <si>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</si>
  <si>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</si>
  <si>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</si>
  <si>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</si>
  <si>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</si>
  <si>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</si>
  <si>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</si>
  <si>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</si>
  <si>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</si>
  <si>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</si>
  <si>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</si>
  <si>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</si>
  <si>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</si>
  <si>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</si>
  <si>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</si>
  <si>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</si>
  <si>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</si>
  <si>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</si>
  <si>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</si>
  <si>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</si>
  <si>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</si>
  <si>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</si>
  <si>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</si>
  <si>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</si>
  <si>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</si>
  <si>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</si>
  <si>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</si>
  <si>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</si>
  <si>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</si>
  <si>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</si>
  <si>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</si>
  <si>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</si>
  <si>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</si>
  <si>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</si>
  <si>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</si>
  <si>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</si>
  <si>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</si>
  <si>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</si>
  <si>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</si>
  <si>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</si>
  <si>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</si>
  <si>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</si>
  <si>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</si>
  <si>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</si>
  <si>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</si>
  <si>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</si>
  <si>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</si>
  <si>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</si>
  <si>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</si>
  <si>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</si>
  <si>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</si>
  <si>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</si>
  <si>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</si>
  <si>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</si>
  <si>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</si>
  <si>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</si>
  <si>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</si>
  <si>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</si>
  <si>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</si>
  <si>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</si>
  <si>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</si>
  <si>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</si>
  <si>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</si>
  <si>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</si>
  <si>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</si>
  <si>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</si>
  <si>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</si>
  <si>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</si>
  <si>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</si>
  <si>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</si>
  <si>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</si>
  <si>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</si>
  <si>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</si>
  <si>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</si>
  <si>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</si>
  <si>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</si>
  <si>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</si>
  <si>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</si>
  <si>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</si>
  <si>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</si>
  <si>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</si>
  <si>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</si>
  <si>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</si>
  <si>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</si>
  <si>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</si>
  <si>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</si>
  <si>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</si>
  <si>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</si>
  <si>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</si>
  <si>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</si>
  <si>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</si>
  <si>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</si>
  <si>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</si>
  <si>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</si>
  <si>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</si>
  <si>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</si>
  <si>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</si>
  <si>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</si>
  <si>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</si>
  <si>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</si>
  <si>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</si>
  <si>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</si>
  <si>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</si>
  <si>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</si>
  <si>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</si>
  <si>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</si>
  <si>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</si>
  <si>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</si>
  <si>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</si>
  <si>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</si>
  <si>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</si>
  <si>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</si>
  <si>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</si>
  <si>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</si>
  <si>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</si>
  <si>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</si>
  <si>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</si>
  <si>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</si>
  <si>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</si>
  <si>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</si>
  <si>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</si>
  <si>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</si>
  <si>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</si>
  <si>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</si>
  <si>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</si>
  <si>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</si>
  <si>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</si>
  <si>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</si>
  <si>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</si>
  <si>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</si>
  <si>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</si>
  <si>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</si>
  <si>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</si>
  <si>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</si>
  <si>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</si>
  <si>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</si>
  <si>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</si>
  <si>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</si>
  <si>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</si>
  <si>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</si>
  <si>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</si>
  <si>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</si>
  <si>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</si>
  <si>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</si>
  <si>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</si>
  <si>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</si>
  <si>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</si>
  <si>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</si>
  <si>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</si>
  <si>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</si>
  <si>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</si>
  <si>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</si>
  <si>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</si>
  <si>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</si>
  <si>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</si>
  <si>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</si>
  <si>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</si>
  <si>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</si>
  <si>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</si>
  <si>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</si>
  <si>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</si>
  <si>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</si>
  <si>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</si>
  <si>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</si>
  <si>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</si>
  <si>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</si>
  <si>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</si>
  <si>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</si>
  <si>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</si>
  <si>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</si>
  <si>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</si>
  <si>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</si>
  <si>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</si>
  <si>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</si>
  <si>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</si>
  <si>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</si>
  <si>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</si>
  <si>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</si>
  <si>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</si>
  <si>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</si>
  <si>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</si>
  <si>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</si>
  <si>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</si>
  <si>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</si>
  <si>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</si>
  <si>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</si>
  <si>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</si>
  <si>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</si>
  <si>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</si>
  <si>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</si>
  <si>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</si>
  <si>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</si>
  <si>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</si>
  <si>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</si>
  <si>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</si>
  <si>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</si>
  <si>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</si>
  <si>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</si>
  <si>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</si>
  <si>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</si>
  <si>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</si>
  <si>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</si>
  <si>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</si>
  <si>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</si>
  <si>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</si>
  <si>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</si>
  <si>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</si>
  <si>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</si>
  <si>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</si>
  <si>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</si>
  <si>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</si>
  <si>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</si>
  <si>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</si>
  <si>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</si>
  <si>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</si>
  <si>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</si>
  <si>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</si>
  <si>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</si>
  <si>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</si>
  <si>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</si>
  <si>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</si>
  <si>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</si>
  <si>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</si>
  <si>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</si>
  <si>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</si>
  <si>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</si>
  <si>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</si>
  <si>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</si>
  <si>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</si>
  <si>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</si>
  <si>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</si>
  <si>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</si>
  <si>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</si>
  <si>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</si>
  <si>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</si>
  <si>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</si>
  <si>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</si>
  <si>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</si>
  <si>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</si>
  <si>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</si>
  <si>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</si>
  <si>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</si>
  <si>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</si>
  <si>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</si>
  <si>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</si>
  <si>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</si>
  <si>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</si>
  <si>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</si>
  <si>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</si>
  <si>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</si>
  <si>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</si>
  <si>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</si>
  <si>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</si>
  <si>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</si>
  <si>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</si>
  <si>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</si>
  <si>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</si>
  <si>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</si>
  <si>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</si>
  <si>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</si>
  <si>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</si>
  <si>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</si>
  <si>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</si>
  <si>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</si>
  <si>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</si>
  <si>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</si>
  <si>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</si>
  <si>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</si>
  <si>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</si>
  <si>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</si>
  <si>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</si>
  <si>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</si>
  <si>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</si>
  <si>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</si>
  <si>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</si>
  <si>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</si>
  <si>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</si>
  <si>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</si>
  <si>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</si>
  <si>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</si>
  <si>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</si>
  <si>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</si>
  <si>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</si>
  <si>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</si>
  <si>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</si>
  <si>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</si>
  <si>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</si>
  <si>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</si>
  <si>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</si>
  <si>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</si>
  <si>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</si>
  <si>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</si>
  <si>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</si>
  <si>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</si>
  <si>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</si>
  <si>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</si>
  <si>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</si>
  <si>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</si>
  <si>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</si>
  <si>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</si>
  <si>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</si>
  <si>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</si>
  <si>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</si>
  <si>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</si>
  <si>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</si>
  <si>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</si>
  <si>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</si>
  <si>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</si>
  <si>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</si>
  <si>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</si>
  <si>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</si>
  <si>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</si>
  <si>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</si>
  <si>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</si>
  <si>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</si>
  <si>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</si>
  <si>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</si>
  <si>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</si>
  <si>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</si>
  <si>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</si>
  <si>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</si>
  <si>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</si>
  <si>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</si>
  <si>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</si>
  <si>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</si>
  <si>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</si>
  <si>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</si>
  <si>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</si>
  <si>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</si>
  <si>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</si>
  <si>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</si>
  <si>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</si>
  <si>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</si>
  <si>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</si>
  <si>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</si>
  <si>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</si>
  <si>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</si>
  <si>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</si>
  <si>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</si>
  <si>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</si>
  <si>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</si>
  <si>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</si>
  <si>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</si>
  <si>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</si>
  <si>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</si>
  <si>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</si>
  <si>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</si>
  <si>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</si>
  <si>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</si>
  <si>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</si>
  <si>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</si>
  <si>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</si>
  <si>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</si>
  <si>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</si>
  <si>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</si>
  <si>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</si>
  <si>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</si>
  <si>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</si>
  <si>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</si>
  <si>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</si>
  <si>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</si>
  <si>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</si>
  <si>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</si>
  <si>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</si>
  <si>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</si>
  <si>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</si>
  <si>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</si>
  <si>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</si>
  <si>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</si>
  <si>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</si>
  <si>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</si>
  <si>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</si>
  <si>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</si>
  <si>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</si>
  <si>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</si>
  <si>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</si>
  <si>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</si>
  <si>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</si>
  <si>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</si>
  <si>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</si>
  <si>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</si>
  <si>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</si>
  <si>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</si>
  <si>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</si>
  <si>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</si>
  <si>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</si>
  <si>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</si>
  <si>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</si>
  <si>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</si>
  <si>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</si>
  <si>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</si>
  <si>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</si>
  <si>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</si>
  <si>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</si>
  <si>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</si>
  <si>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</si>
  <si>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</si>
  <si>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</si>
  <si>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</si>
  <si>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</si>
  <si>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</si>
  <si>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</si>
  <si>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</si>
  <si>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</si>
  <si>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</si>
  <si>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</si>
  <si>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</si>
  <si>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</si>
  <si>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</si>
  <si>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</si>
  <si>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</si>
  <si>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</si>
  <si>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</si>
  <si>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</si>
  <si>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</si>
  <si>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</si>
  <si>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</si>
  <si>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</si>
  <si>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</si>
  <si>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</si>
  <si>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</si>
  <si>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</si>
  <si>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</si>
  <si>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</si>
  <si>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</si>
  <si>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</si>
  <si>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</si>
  <si>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</si>
  <si>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</si>
  <si>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</si>
  <si>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</si>
  <si>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</si>
  <si>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</si>
  <si>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</si>
  <si>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</si>
  <si>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</si>
  <si>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</si>
  <si>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</si>
  <si>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</si>
  <si>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</si>
  <si>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</si>
  <si>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</si>
  <si>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</si>
  <si>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</si>
  <si>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</si>
  <si>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</si>
  <si>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</si>
  <si>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</si>
  <si>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</si>
  <si>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</si>
  <si>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</si>
  <si>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</si>
  <si>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</si>
  <si>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</si>
  <si>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</si>
  <si>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</si>
  <si>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</si>
  <si>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</si>
  <si>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</si>
  <si>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</si>
  <si>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</si>
  <si>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</si>
  <si>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</si>
  <si>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</si>
  <si>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</si>
  <si>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</si>
  <si>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</si>
  <si>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</si>
  <si>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</si>
  <si>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</si>
  <si>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</si>
  <si>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</si>
  <si>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</si>
  <si>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</si>
  <si>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</si>
  <si>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</si>
  <si>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</si>
  <si>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</si>
  <si>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</si>
  <si>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</si>
  <si>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</si>
  <si>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</si>
  <si>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</si>
  <si>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</si>
  <si>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</si>
  <si>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</si>
  <si>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</si>
  <si>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</si>
  <si>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</si>
  <si>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</si>
  <si>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</si>
  <si>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</si>
  <si>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</si>
  <si>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</si>
  <si>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</si>
  <si>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</si>
  <si>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</si>
  <si>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</si>
  <si>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</si>
  <si>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</si>
  <si>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</si>
  <si>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</si>
  <si>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</si>
  <si>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</si>
  <si>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</si>
  <si>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</si>
  <si>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</si>
  <si>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</si>
  <si>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</si>
  <si>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</si>
  <si>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</si>
  <si>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</si>
  <si>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</si>
  <si>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</si>
  <si>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</si>
  <si>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</si>
  <si>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</si>
  <si>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</si>
  <si>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</si>
  <si>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</si>
  <si>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</si>
  <si>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</si>
  <si>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</si>
  <si>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</si>
  <si>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</si>
  <si>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</si>
  <si>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</si>
  <si>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</si>
  <si>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</si>
  <si>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</si>
  <si>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</si>
  <si>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</si>
  <si>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</si>
  <si>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</si>
  <si>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</si>
  <si>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</si>
  <si>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</si>
  <si>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</si>
  <si>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</si>
  <si>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</si>
  <si>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</si>
  <si>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</si>
  <si>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</si>
  <si>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</si>
  <si>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</si>
  <si>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</si>
  <si>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</si>
  <si>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</si>
  <si>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</si>
  <si>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</si>
  <si>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</si>
  <si>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</si>
  <si>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</si>
  <si>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</si>
  <si>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</si>
  <si>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</si>
  <si>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</si>
  <si>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</si>
  <si>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</si>
  <si>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</si>
  <si>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</si>
  <si>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</si>
  <si>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</si>
  <si>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</si>
  <si>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</si>
  <si>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</si>
  <si>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</si>
  <si>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</si>
  <si>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</si>
  <si>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</si>
  <si>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</si>
  <si>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</si>
  <si>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</si>
  <si>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</si>
  <si>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</si>
  <si>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</si>
  <si>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</si>
  <si>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</si>
  <si>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</si>
  <si>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</si>
  <si>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</si>
  <si>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</si>
  <si>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</si>
  <si>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</si>
  <si>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</si>
  <si>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</si>
  <si>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</si>
  <si>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</si>
  <si>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</si>
  <si>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</si>
  <si>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</si>
  <si>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</si>
  <si>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</si>
  <si>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</si>
  <si>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</si>
  <si>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</si>
  <si>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</si>
  <si>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</si>
  <si>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</si>
  <si>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</si>
  <si>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</si>
  <si>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</si>
  <si>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</si>
  <si>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</si>
  <si>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</si>
  <si>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</si>
  <si>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</si>
  <si>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</si>
  <si>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</si>
  <si>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</si>
  <si>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</si>
  <si>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</si>
  <si>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</si>
  <si>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</si>
  <si>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</si>
  <si>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</si>
  <si>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</si>
  <si>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</si>
  <si>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</si>
  <si>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</si>
  <si>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</si>
  <si>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</si>
  <si>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</si>
  <si>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</si>
  <si>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</si>
  <si>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</si>
  <si>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</si>
  <si>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</si>
  <si>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</si>
  <si>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</si>
  <si>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</si>
  <si>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</si>
  <si>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</si>
  <si>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</si>
  <si>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</si>
  <si>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</si>
  <si>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</si>
  <si>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</si>
  <si>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</si>
  <si>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</si>
  <si>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</si>
  <si>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</si>
  <si>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</si>
  <si>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</si>
  <si>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</si>
  <si>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</si>
  <si>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</si>
  <si>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</si>
  <si>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</si>
  <si>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</si>
  <si>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</si>
  <si>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</si>
  <si>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</si>
  <si>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</si>
  <si>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</si>
  <si>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</si>
  <si>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</si>
  <si>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</si>
  <si>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</si>
  <si>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</si>
  <si>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</si>
  <si>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</si>
  <si>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</si>
  <si>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</si>
  <si>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</si>
  <si>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</si>
  <si>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</si>
  <si>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</si>
  <si>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</si>
  <si>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</si>
  <si>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</si>
  <si>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</si>
  <si>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</si>
  <si>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</si>
  <si>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</si>
  <si>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</si>
  <si>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</si>
  <si>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</si>
  <si>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</si>
  <si>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</si>
  <si>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</si>
  <si>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</si>
  <si>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</si>
  <si>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</si>
  <si>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</si>
  <si>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</si>
  <si>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</si>
  <si>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</si>
  <si>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</si>
  <si>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</si>
  <si>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</si>
  <si>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</si>
  <si>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</si>
  <si>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</si>
  <si>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</si>
  <si>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</si>
  <si>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</si>
  <si>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</si>
  <si>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</si>
  <si>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</si>
  <si>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</si>
  <si>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</si>
  <si>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</si>
  <si>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</si>
  <si>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</si>
  <si>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</si>
  <si>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</si>
  <si>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</si>
  <si>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</si>
  <si>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</si>
  <si>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</si>
  <si>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</si>
  <si>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</si>
  <si>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</si>
  <si>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</si>
  <si>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</si>
  <si>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</si>
  <si>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</si>
  <si>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</si>
  <si>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</si>
  <si>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</si>
  <si>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</si>
  <si>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</si>
  <si>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</si>
  <si>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</si>
  <si>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</si>
  <si>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</si>
  <si>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</si>
  <si>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</si>
  <si>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</si>
  <si>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</si>
  <si>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</si>
  <si>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</si>
  <si>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</si>
  <si>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</si>
  <si>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</si>
  <si>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</si>
  <si>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</si>
  <si>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</si>
  <si>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</si>
  <si>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</si>
  <si>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</si>
  <si>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</si>
  <si>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</si>
  <si>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</si>
  <si>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</si>
  <si>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</si>
  <si>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</si>
  <si>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</si>
  <si>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</si>
  <si>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</si>
  <si>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</si>
  <si>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</si>
  <si>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</si>
  <si>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</si>
  <si>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</si>
  <si>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</si>
  <si>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</si>
  <si>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</si>
  <si>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</si>
  <si>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</si>
  <si>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</si>
  <si>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</si>
  <si>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</si>
  <si>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</si>
  <si>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</si>
  <si>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</si>
  <si>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</si>
  <si>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</si>
  <si>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</si>
  <si>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</si>
  <si>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</si>
  <si>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</si>
  <si>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</si>
  <si>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</si>
  <si>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</si>
  <si>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</si>
  <si>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</si>
  <si>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</si>
  <si>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</si>
  <si>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</si>
  <si>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</si>
  <si>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</si>
  <si>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</si>
  <si>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</si>
  <si>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</si>
  <si>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</si>
  <si>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</si>
  <si>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</si>
  <si>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</si>
  <si>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</si>
  <si>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</si>
  <si>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</si>
  <si>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</si>
  <si>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</si>
  <si>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</si>
  <si>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</si>
  <si>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</si>
  <si>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</si>
  <si>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</si>
  <si>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</si>
  <si>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</si>
  <si>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</si>
  <si>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</si>
  <si>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</si>
  <si>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</si>
  <si>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</si>
  <si>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</si>
  <si>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</si>
  <si>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</si>
  <si>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</si>
  <si>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</si>
  <si>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</si>
  <si>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</si>
  <si>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</si>
  <si>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</si>
  <si>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</si>
  <si>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</si>
  <si>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</si>
  <si>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</si>
  <si>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</si>
  <si>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</si>
  <si>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</si>
  <si>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</si>
  <si>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</si>
  <si>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</si>
  <si>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</si>
  <si>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</si>
  <si>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</si>
  <si>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</si>
  <si>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</si>
  <si>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</si>
  <si>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</si>
  <si>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</si>
  <si>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</si>
  <si>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</si>
  <si>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</si>
  <si>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</si>
  <si>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</si>
  <si>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</si>
  <si>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</si>
  <si>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</si>
  <si>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</si>
  <si>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</si>
  <si>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</si>
  <si>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</si>
  <si>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</si>
  <si>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</si>
  <si>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</si>
  <si>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</si>
  <si>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</si>
  <si>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</si>
  <si>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</si>
  <si>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</si>
  <si>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</si>
  <si>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</si>
  <si>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</si>
  <si>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</si>
  <si>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</si>
  <si>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</si>
  <si>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</si>
  <si>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</si>
  <si>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</si>
  <si>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</si>
  <si>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</si>
  <si>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</si>
  <si>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</si>
  <si>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</si>
  <si>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</si>
  <si>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</si>
  <si>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</si>
  <si>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</si>
  <si>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</si>
  <si>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</si>
  <si>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</si>
  <si>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</si>
  <si>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</si>
  <si>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</si>
  <si>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</si>
  <si>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</si>
  <si>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</si>
  <si>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</si>
  <si>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</si>
  <si>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</si>
  <si>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</si>
  <si>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</si>
  <si>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</si>
  <si>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</si>
  <si>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</si>
  <si>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</si>
  <si>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</si>
  <si>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</si>
  <si>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</si>
  <si>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</si>
  <si>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</si>
  <si>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</si>
  <si>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</si>
  <si>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</si>
  <si>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</si>
  <si>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</si>
  <si>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</si>
  <si>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</si>
  <si>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</si>
  <si>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</si>
  <si>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</si>
  <si>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</si>
  <si>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</si>
  <si>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</si>
  <si>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</si>
  <si>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</si>
  <si>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</si>
  <si>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</si>
  <si>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</si>
  <si>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</si>
  <si>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</si>
  <si>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</si>
  <si>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</si>
  <si>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</si>
  <si>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</si>
  <si>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</si>
  <si>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</si>
  <si>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</si>
  <si>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</si>
  <si>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</si>
  <si>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</si>
  <si>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</si>
  <si>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</si>
  <si>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</si>
  <si>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</si>
  <si>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</si>
  <si>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</si>
  <si>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</si>
  <si>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</si>
  <si>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</si>
  <si>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</si>
  <si>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</si>
  <si>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</si>
  <si>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</si>
  <si>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</si>
  <si>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</si>
  <si>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</si>
  <si>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</si>
  <si>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</si>
  <si>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</si>
  <si>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</si>
  <si>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</si>
  <si>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</si>
  <si>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</si>
  <si>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</si>
  <si>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</si>
  <si>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</si>
  <si>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</si>
  <si>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</si>
  <si>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</si>
  <si>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</si>
  <si>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</si>
  <si>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</si>
  <si>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</si>
  <si>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</si>
  <si>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</si>
  <si>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</si>
  <si>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</si>
  <si>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</si>
  <si>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</si>
  <si>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</si>
  <si>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</si>
  <si>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</si>
  <si>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</si>
  <si>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</si>
  <si>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</si>
  <si>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</si>
  <si>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</si>
  <si>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</si>
  <si>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</si>
  <si>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</si>
  <si>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</si>
  <si>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</si>
  <si>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</si>
  <si>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</si>
  <si>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</si>
  <si>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</si>
  <si>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</si>
  <si>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</si>
  <si>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</si>
  <si>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</si>
  <si>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</si>
  <si>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</si>
  <si>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</si>
  <si>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</si>
  <si>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</si>
  <si>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</si>
  <si>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</si>
  <si>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</si>
  <si>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</si>
  <si>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</si>
  <si>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</si>
  <si>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</si>
  <si>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</si>
  <si>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</si>
  <si>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</si>
  <si>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</si>
  <si>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</si>
  <si>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</si>
  <si>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</si>
  <si>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</si>
  <si>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</si>
  <si>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</si>
  <si>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</si>
  <si>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</si>
  <si>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</si>
  <si>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</si>
  <si>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</si>
  <si>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</si>
  <si>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</si>
  <si>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</si>
  <si>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</si>
  <si>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</si>
  <si>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</si>
  <si>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</si>
  <si>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</si>
  <si>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</si>
  <si>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</si>
  <si>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</si>
  <si>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</si>
  <si>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</si>
  <si>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</si>
  <si>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</si>
  <si>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</si>
  <si>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</si>
  <si>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</si>
  <si>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</si>
  <si>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</si>
  <si>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</si>
  <si>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</si>
  <si>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</si>
  <si>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</si>
  <si>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</si>
  <si>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</si>
  <si>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</si>
  <si>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</si>
  <si>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</si>
  <si>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</si>
  <si>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</si>
  <si>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</si>
  <si>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</si>
  <si>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</si>
  <si>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</si>
  <si>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</si>
  <si>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</si>
  <si>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</si>
  <si>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</si>
  <si>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</si>
  <si>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</si>
  <si>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</si>
  <si>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</si>
  <si>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</si>
  <si>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</si>
  <si>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</si>
  <si>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</si>
  <si>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</si>
  <si>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</si>
  <si>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</si>
  <si>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</si>
  <si>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</si>
  <si>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</si>
  <si>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</si>
  <si>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</si>
  <si>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</si>
  <si>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</si>
  <si>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</si>
  <si>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</si>
  <si>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</si>
  <si>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</si>
  <si>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</si>
  <si>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</si>
  <si>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</si>
  <si>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</si>
  <si>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</si>
  <si>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</si>
  <si>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</si>
  <si>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</si>
  <si>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</si>
  <si>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</si>
  <si>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</si>
  <si>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</si>
  <si>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</si>
  <si>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</si>
  <si>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</si>
  <si>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</si>
  <si>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</si>
  <si>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</si>
  <si>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</si>
  <si>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</si>
  <si>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</si>
  <si>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</si>
  <si>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</si>
  <si>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</si>
  <si>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</si>
  <si>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</si>
  <si>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</si>
  <si>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</si>
  <si>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</si>
  <si>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</si>
  <si>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</si>
  <si>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</si>
  <si>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</si>
  <si>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</si>
  <si>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</si>
  <si>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</si>
  <si>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</si>
  <si>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</si>
  <si>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</si>
  <si>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</si>
  <si>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</si>
  <si>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</si>
  <si>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</si>
  <si>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</si>
  <si>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</si>
  <si>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</si>
  <si>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</si>
  <si>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</si>
  <si>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</si>
  <si>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</si>
  <si>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</si>
  <si>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</si>
  <si>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</si>
  <si>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</si>
  <si>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</si>
  <si>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</si>
  <si>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</si>
  <si>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</si>
  <si>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</si>
  <si>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</si>
  <si>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</si>
  <si>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</si>
  <si>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</si>
  <si>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</si>
  <si>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</si>
  <si>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</si>
  <si>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</si>
  <si>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</si>
  <si>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</si>
  <si>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</si>
  <si>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</si>
  <si>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</si>
  <si>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</si>
  <si>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</si>
  <si>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</si>
  <si>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</si>
  <si>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</si>
  <si>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</si>
  <si>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</si>
  <si>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</si>
  <si>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</si>
  <si>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</si>
  <si>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</si>
  <si>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</si>
  <si>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</si>
  <si>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</si>
  <si>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</si>
  <si>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</si>
  <si>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</si>
  <si>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</si>
  <si>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</si>
  <si>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</si>
  <si>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</si>
  <si>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</si>
  <si>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</si>
  <si>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</si>
  <si>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</si>
  <si>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</si>
  <si>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</si>
  <si>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</si>
  <si>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</si>
  <si>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</si>
  <si>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</si>
  <si>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</si>
  <si>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</si>
  <si>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</si>
  <si>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</si>
  <si>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</si>
  <si>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</si>
  <si>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</si>
  <si>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</si>
  <si>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</si>
  <si>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</si>
  <si>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</si>
  <si>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</si>
  <si>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</si>
  <si>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</si>
  <si>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</si>
  <si>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</si>
  <si>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</si>
  <si>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</si>
  <si>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</si>
  <si>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</si>
  <si>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</si>
  <si>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</si>
  <si>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</si>
  <si>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</si>
  <si>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</si>
  <si>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</si>
  <si>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</si>
  <si>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</si>
  <si>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</si>
  <si>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</si>
  <si>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</si>
  <si>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</si>
  <si>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</si>
  <si>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</si>
  <si>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</si>
  <si>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</si>
  <si>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</si>
  <si>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</si>
  <si>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</si>
  <si>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</si>
  <si>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</si>
  <si>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</si>
  <si>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</si>
  <si>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</si>
  <si>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</si>
  <si>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</si>
  <si>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</si>
  <si>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</si>
  <si>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</si>
  <si>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</si>
  <si>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</si>
  <si>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</si>
  <si>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</si>
  <si>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</si>
  <si>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</si>
  <si>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</si>
  <si>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</si>
  <si>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</si>
  <si>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</si>
  <si>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</si>
  <si>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</si>
  <si>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</si>
  <si>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</si>
  <si>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</si>
  <si>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</si>
  <si>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</si>
  <si>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</si>
  <si>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</si>
  <si>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</si>
  <si>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</si>
  <si>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</si>
  <si>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</si>
  <si>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</si>
  <si>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</si>
  <si>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</si>
  <si>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</si>
  <si>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</si>
  <si>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</si>
  <si>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</si>
  <si>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</si>
  <si>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</si>
  <si>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</si>
  <si>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</si>
  <si>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</si>
  <si>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</si>
  <si>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</si>
  <si>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</si>
  <si>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</si>
  <si>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</si>
  <si>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</si>
  <si>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</si>
  <si>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</si>
  <si>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</si>
  <si>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</si>
  <si>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</si>
  <si>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</si>
  <si>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</si>
  <si>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</si>
  <si>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</si>
  <si>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</si>
  <si>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</si>
  <si>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</si>
  <si>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</si>
  <si>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</si>
  <si>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</si>
  <si>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</si>
  <si>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</si>
  <si>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</si>
  <si>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</si>
  <si>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</si>
  <si>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</si>
  <si>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</si>
  <si>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</si>
  <si>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</si>
  <si>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</si>
  <si>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</si>
  <si>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</si>
  <si>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</si>
  <si>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</si>
  <si>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</si>
  <si>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</si>
  <si>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</si>
  <si>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</si>
  <si>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</si>
  <si>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</si>
  <si>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</si>
  <si>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</si>
  <si>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</si>
  <si>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</si>
  <si>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</si>
  <si>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</si>
  <si>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</si>
  <si>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</si>
  <si>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</si>
  <si>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</si>
  <si>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</si>
  <si>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</si>
  <si>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</si>
  <si>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</si>
  <si>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</si>
  <si>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</si>
  <si>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</si>
  <si>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</si>
  <si>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</si>
  <si>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</si>
  <si>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</si>
  <si>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</si>
  <si>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</si>
  <si>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</si>
  <si>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</si>
  <si>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</si>
  <si>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</si>
  <si>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</si>
  <si>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</si>
  <si>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</si>
  <si>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</si>
  <si>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</si>
  <si>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</si>
  <si>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</si>
  <si>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</si>
  <si>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</si>
  <si>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</si>
  <si>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</si>
  <si>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</si>
  <si>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</si>
  <si>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</si>
  <si>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</si>
  <si>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</si>
  <si>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</si>
  <si>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</si>
  <si>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</si>
  <si>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</si>
  <si>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</si>
  <si>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</si>
  <si>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</si>
  <si>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</si>
  <si>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</si>
  <si>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</si>
  <si>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</si>
  <si>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</si>
  <si>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</si>
  <si>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</si>
  <si>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</si>
  <si>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</si>
  <si>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</si>
  <si>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</si>
  <si>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</si>
  <si>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</si>
  <si>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</si>
  <si>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</si>
  <si>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</si>
  <si>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</si>
  <si>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</si>
  <si>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</si>
  <si>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</si>
  <si>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</si>
  <si>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</si>
  <si>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</si>
  <si>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</si>
  <si>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</si>
  <si>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</si>
  <si>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</si>
  <si>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</si>
  <si>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</si>
  <si>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</si>
  <si>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</si>
  <si>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</si>
  <si>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</si>
  <si>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</si>
  <si>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</si>
  <si>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</si>
  <si>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</si>
  <si>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</si>
  <si>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</si>
  <si>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</si>
  <si>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</si>
  <si>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</si>
  <si>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</si>
  <si>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</si>
  <si>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</si>
  <si>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</si>
  <si>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</si>
  <si>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</si>
  <si>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</si>
  <si>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</si>
  <si>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</si>
  <si>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</si>
  <si>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</si>
  <si>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</si>
  <si>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</si>
  <si>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</si>
  <si>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</si>
  <si>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</si>
  <si>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</si>
  <si>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</si>
  <si>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</si>
  <si>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</si>
  <si>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</si>
  <si>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</si>
  <si>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</si>
  <si>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</si>
  <si>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</si>
  <si>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</si>
  <si>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</si>
  <si>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</si>
  <si>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</si>
  <si>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</si>
  <si>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</si>
  <si>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</si>
  <si>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</si>
  <si>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</si>
  <si>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</si>
  <si>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</si>
  <si>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</si>
  <si>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</si>
  <si>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</si>
  <si>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</si>
  <si>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</si>
  <si>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</si>
  <si>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</si>
  <si>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</si>
  <si>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</si>
  <si>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</si>
  <si>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</si>
  <si>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</si>
  <si>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</si>
  <si>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</si>
  <si>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</si>
  <si>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</si>
  <si>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</si>
  <si>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</si>
  <si>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</si>
  <si>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</si>
  <si>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</si>
  <si>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</si>
  <si>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</si>
  <si>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</si>
  <si>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</si>
  <si>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</si>
  <si>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</si>
  <si>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</si>
  <si>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</si>
  <si>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</si>
  <si>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</si>
  <si>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</si>
  <si>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</si>
  <si>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</si>
  <si>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</si>
  <si>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</si>
  <si>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</si>
  <si>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</si>
  <si>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</si>
  <si>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</si>
  <si>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</si>
  <si>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</si>
  <si>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</si>
  <si>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</si>
  <si>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</si>
  <si>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</si>
  <si>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</si>
  <si>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</si>
  <si>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</si>
  <si>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</si>
  <si>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</si>
  <si>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</si>
  <si>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</si>
  <si>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</si>
  <si>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</si>
  <si>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</si>
  <si>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</si>
  <si>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</si>
  <si>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</si>
  <si>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</si>
  <si>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</si>
  <si>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</si>
  <si>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</si>
  <si>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</si>
  <si>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</si>
  <si>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</si>
  <si>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</si>
  <si>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</si>
  <si>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</si>
  <si>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</si>
  <si>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</si>
  <si>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</si>
  <si>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</si>
  <si>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</si>
  <si>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</si>
  <si>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</si>
  <si>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</si>
  <si>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</si>
  <si>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</si>
  <si>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</si>
  <si>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</si>
  <si>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</si>
  <si>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</si>
  <si>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</si>
  <si>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</si>
  <si>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</si>
  <si>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</si>
  <si>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</si>
  <si>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</si>
  <si>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</si>
  <si>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</si>
  <si>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</si>
  <si>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</si>
  <si>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</si>
  <si>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</si>
  <si>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</si>
  <si>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</si>
  <si>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</si>
  <si>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</si>
  <si>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</si>
  <si>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</si>
  <si>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</si>
  <si>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</si>
  <si>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</si>
  <si>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</si>
  <si>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</si>
  <si>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</si>
  <si>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</si>
  <si>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</si>
  <si>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</si>
  <si>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</si>
  <si>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</si>
  <si>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</si>
  <si>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</si>
  <si>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</si>
  <si>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</si>
  <si>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</si>
  <si>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</si>
  <si>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</si>
  <si>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</si>
  <si>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</si>
  <si>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</si>
  <si>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</si>
  <si>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</si>
  <si>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</si>
  <si>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</si>
  <si>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</si>
  <si>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</si>
  <si>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</si>
  <si>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</si>
  <si>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</si>
  <si>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</si>
  <si>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</si>
  <si>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</si>
  <si>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</si>
  <si>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</si>
  <si>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</si>
  <si>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</si>
  <si>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</si>
  <si>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</si>
  <si>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</si>
  <si>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</si>
  <si>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</si>
  <si>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</si>
  <si>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</si>
  <si>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</si>
  <si>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</si>
  <si>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</si>
  <si>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</si>
  <si>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</si>
  <si>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</si>
  <si>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</si>
  <si>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</si>
  <si>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</si>
  <si>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</si>
  <si>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</si>
  <si>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</si>
  <si>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</si>
  <si>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</si>
  <si>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</si>
  <si>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</si>
  <si>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</si>
  <si>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</si>
  <si>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</si>
  <si>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</si>
  <si>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</si>
  <si>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</si>
  <si>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</si>
  <si>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</si>
  <si>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</si>
  <si>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</si>
  <si>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</si>
  <si>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</si>
  <si>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</si>
  <si>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</si>
  <si>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</si>
  <si>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</si>
  <si>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</si>
  <si>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</si>
  <si>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</si>
  <si>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</si>
  <si>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</si>
  <si>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</si>
  <si>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</si>
  <si>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</si>
  <si>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</si>
  <si>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</si>
  <si>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</si>
  <si>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</si>
  <si>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</si>
  <si>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</si>
  <si>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</si>
  <si>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</si>
  <si>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</si>
  <si>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</si>
  <si>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</si>
  <si>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</si>
  <si>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</si>
  <si>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</si>
  <si>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</si>
  <si>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</si>
  <si>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</si>
  <si>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</si>
  <si>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</si>
  <si>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</si>
  <si>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</si>
  <si>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</si>
  <si>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</si>
  <si>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</si>
  <si>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</si>
  <si>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</si>
  <si>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</si>
  <si>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</si>
  <si>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</si>
  <si>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</si>
  <si>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</si>
  <si>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</si>
  <si>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</si>
  <si>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</si>
  <si>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</si>
  <si>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</si>
  <si>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</si>
  <si>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</si>
  <si>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</si>
  <si>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</si>
  <si>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</si>
  <si>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</si>
  <si>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</si>
  <si>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</si>
  <si>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</si>
  <si>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</si>
  <si>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</si>
  <si>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</si>
  <si>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</si>
  <si>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</si>
  <si>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</si>
  <si>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</si>
  <si>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</si>
  <si>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</si>
  <si>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</si>
  <si>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</si>
  <si>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</si>
  <si>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</si>
  <si>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</si>
  <si>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</si>
  <si>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</si>
  <si>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</si>
  <si>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</si>
  <si>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</si>
  <si>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</si>
  <si>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</si>
  <si>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</si>
  <si>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</si>
  <si>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</si>
  <si>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</si>
  <si>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</si>
  <si>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</si>
  <si>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</si>
  <si>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</si>
  <si>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</si>
  <si>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</si>
  <si>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</si>
  <si>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</si>
  <si>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</si>
  <si>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</si>
  <si>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</si>
  <si>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</si>
  <si>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</si>
  <si>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</si>
  <si>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</si>
  <si>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</si>
  <si>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</si>
  <si>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</si>
  <si>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</si>
  <si>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</si>
  <si>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</si>
  <si>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</si>
  <si>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</si>
  <si>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</si>
  <si>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</si>
  <si>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</si>
  <si>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</si>
  <si>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</si>
  <si>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</si>
  <si>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</si>
  <si>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</si>
  <si>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</si>
  <si>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</si>
  <si>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</si>
  <si>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</si>
  <si>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</si>
  <si>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</si>
  <si>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</si>
  <si>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</si>
  <si>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</si>
  <si>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</si>
  <si>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</si>
  <si>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</si>
  <si>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</si>
  <si>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</si>
  <si>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</si>
  <si>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</si>
  <si>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</si>
  <si>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</si>
  <si>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</si>
  <si>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</si>
  <si>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</si>
  <si>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</si>
  <si>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</si>
  <si>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</si>
  <si>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</si>
  <si>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</si>
  <si>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</si>
  <si>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</si>
  <si>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</si>
  <si>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</si>
  <si>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</si>
  <si>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</si>
  <si>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</si>
  <si>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</si>
  <si>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</si>
  <si>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</si>
  <si>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</si>
  <si>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</si>
  <si>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</si>
  <si>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</si>
  <si>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</si>
  <si>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</si>
  <si>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</si>
  <si>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</si>
  <si>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</si>
  <si>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</si>
  <si>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</si>
  <si>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</si>
  <si>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</si>
  <si>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</si>
  <si>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</si>
  <si>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</si>
  <si>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</si>
  <si>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</si>
  <si>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</si>
  <si>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</si>
  <si>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</si>
  <si>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</si>
  <si>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</si>
  <si>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</si>
  <si>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</si>
  <si>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</si>
  <si>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</si>
  <si>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</si>
  <si>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</si>
  <si>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</si>
  <si>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</si>
  <si>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</si>
  <si>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</si>
  <si>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</si>
  <si>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</si>
  <si>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</si>
  <si>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</si>
  <si>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</si>
  <si>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</si>
  <si>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</si>
  <si>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</si>
  <si>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</si>
  <si>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</si>
  <si>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</si>
  <si>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</si>
  <si>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</si>
  <si>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</si>
  <si>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</si>
  <si>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</si>
  <si>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</si>
  <si>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</si>
  <si>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</si>
  <si>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</si>
  <si>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</si>
  <si>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</si>
  <si>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</si>
  <si>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</si>
  <si>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</si>
  <si>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</si>
  <si>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</si>
  <si>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</si>
  <si>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</si>
  <si>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</si>
  <si>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</si>
  <si>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</si>
  <si>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</si>
  <si>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</si>
  <si>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</si>
  <si>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</si>
  <si>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</si>
  <si>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</si>
  <si>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</si>
  <si>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</si>
  <si>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</si>
  <si>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</si>
  <si>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</si>
  <si>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</si>
  <si>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</si>
  <si>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</si>
  <si>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</si>
  <si>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</si>
  <si>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</si>
  <si>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</si>
  <si>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</si>
  <si>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</si>
  <si>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</si>
  <si>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</si>
  <si>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</si>
  <si>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</si>
  <si>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</si>
  <si>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</si>
  <si>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</si>
  <si>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</si>
  <si>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</si>
  <si>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</si>
  <si>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</si>
  <si>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</si>
  <si>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</si>
  <si>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</si>
  <si>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</si>
  <si>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</si>
  <si>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</si>
  <si>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</si>
  <si>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</si>
  <si>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</si>
  <si>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</si>
  <si>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</si>
  <si>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</si>
  <si>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</si>
  <si>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</si>
  <si>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</si>
  <si>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</si>
  <si>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</si>
  <si>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</si>
  <si>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</si>
  <si>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</si>
  <si>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</si>
  <si>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</si>
  <si>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</si>
  <si>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</si>
  <si>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</si>
  <si>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</si>
  <si>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</si>
  <si>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</si>
  <si>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</si>
  <si>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</si>
  <si>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</si>
  <si>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</si>
  <si>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</si>
  <si>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</si>
  <si>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</si>
  <si>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</si>
  <si>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</si>
  <si>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</si>
  <si>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</si>
  <si>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</si>
  <si>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</si>
  <si>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</si>
  <si>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</si>
  <si>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</si>
  <si>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</si>
  <si>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</si>
  <si>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</si>
  <si>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</si>
  <si>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</si>
  <si>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</si>
  <si>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</si>
  <si>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</si>
  <si>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</si>
  <si>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</si>
  <si>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</si>
  <si>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</si>
  <si>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</si>
  <si>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</si>
  <si>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</si>
  <si>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</si>
  <si>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</si>
  <si>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</si>
  <si>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</si>
  <si>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</si>
  <si>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</si>
  <si>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</si>
  <si>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</si>
  <si>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</si>
  <si>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</si>
  <si>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</si>
  <si>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</si>
  <si>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</si>
  <si>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</si>
  <si>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</si>
  <si>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</si>
  <si>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</si>
  <si>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</si>
  <si>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</si>
  <si>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</si>
  <si>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</si>
  <si>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</si>
  <si>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</si>
  <si>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</si>
  <si>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</si>
  <si>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</si>
  <si>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</si>
  <si>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</si>
  <si>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</si>
  <si>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</si>
  <si>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</si>
  <si>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</si>
  <si>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</si>
  <si>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</si>
  <si>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</si>
  <si>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</si>
  <si>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</si>
  <si>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</si>
  <si>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</si>
  <si>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</si>
  <si>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</si>
  <si>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</si>
  <si>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</si>
  <si>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</si>
  <si>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</si>
  <si>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</si>
  <si>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</si>
  <si>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</si>
  <si>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</si>
  <si>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</si>
  <si>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</si>
  <si>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</si>
  <si>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</si>
  <si>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</si>
  <si>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</si>
  <si>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</si>
  <si>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</si>
  <si>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</si>
  <si>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</si>
  <si>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</si>
  <si>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</si>
  <si>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</si>
  <si>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</si>
  <si>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</si>
  <si>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</si>
  <si>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</si>
  <si>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</si>
  <si>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</si>
  <si>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</si>
  <si>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</si>
  <si>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</si>
  <si>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</si>
  <si>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</si>
  <si>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</si>
  <si>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</si>
  <si>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</si>
  <si>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</si>
  <si>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</si>
  <si>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</si>
  <si>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</si>
  <si>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</si>
  <si>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</si>
  <si>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</si>
  <si>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</si>
  <si>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</si>
  <si>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</si>
  <si>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</si>
  <si>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</si>
  <si>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</si>
  <si>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</si>
  <si>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</si>
  <si>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</si>
  <si>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</si>
  <si>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</si>
  <si>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</si>
  <si>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</si>
  <si>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</si>
  <si>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</si>
  <si>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</si>
  <si>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</si>
  <si>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</si>
  <si>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</si>
  <si>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</si>
  <si>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</si>
  <si>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</si>
  <si>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</si>
  <si>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</si>
  <si>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</si>
  <si>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</si>
  <si>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</si>
  <si>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</si>
  <si>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</si>
  <si>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</si>
  <si>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</si>
  <si>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</si>
  <si>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</si>
  <si>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</si>
  <si>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</si>
  <si>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</si>
  <si>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</si>
  <si>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</si>
  <si>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</si>
  <si>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</si>
  <si>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</si>
  <si>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</si>
  <si>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</si>
  <si>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</si>
  <si>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</si>
  <si>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</si>
  <si>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</si>
  <si>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</si>
  <si>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</si>
  <si>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</si>
  <si>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</si>
  <si>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</si>
  <si>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</si>
  <si>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</si>
  <si>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</si>
  <si>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</si>
  <si>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</si>
  <si>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</si>
  <si>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</si>
  <si>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</si>
  <si>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</si>
  <si>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</si>
  <si>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</si>
  <si>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</si>
  <si>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</si>
  <si>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</si>
  <si>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</si>
  <si>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</si>
  <si>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</si>
  <si>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</si>
  <si>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</si>
  <si>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</si>
  <si>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</si>
  <si>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</si>
  <si>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</si>
  <si>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</si>
  <si>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</si>
  <si>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</si>
  <si>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</si>
  <si>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</si>
  <si>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</si>
  <si>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</si>
  <si>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</si>
  <si>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</si>
  <si>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</si>
  <si>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</si>
  <si>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</si>
  <si>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</si>
  <si>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</si>
  <si>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</si>
  <si>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</si>
  <si>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</si>
  <si>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</si>
  <si>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</si>
  <si>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</si>
  <si>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</si>
  <si>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</si>
  <si>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</si>
  <si>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</si>
  <si>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</si>
  <si>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</si>
  <si>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</si>
  <si>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</si>
  <si>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</si>
  <si>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</si>
  <si>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</si>
  <si>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</si>
  <si>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</si>
  <si>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</si>
  <si>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</si>
  <si>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</si>
  <si>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</si>
  <si>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</si>
  <si>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</si>
  <si>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</si>
  <si>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</si>
  <si>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</si>
  <si>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</si>
  <si>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</si>
  <si>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</si>
  <si>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</si>
  <si>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</si>
  <si>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</si>
  <si>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</si>
  <si>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</si>
  <si>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</si>
  <si>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</si>
  <si>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</si>
  <si>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</si>
  <si>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</si>
  <si>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</si>
  <si>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</si>
  <si>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</si>
  <si>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</si>
  <si>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</si>
  <si>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</si>
  <si>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</si>
  <si>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</si>
  <si>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</si>
  <si>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</si>
  <si>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</si>
  <si>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</si>
  <si>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</si>
  <si>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</si>
  <si>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</si>
  <si>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</si>
  <si>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</si>
  <si>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</si>
  <si>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</si>
  <si>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</si>
  <si>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</si>
  <si>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</si>
  <si>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</si>
  <si>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</si>
  <si>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</si>
  <si>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</si>
  <si>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</si>
  <si>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</si>
  <si>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</si>
  <si>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</si>
  <si>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</si>
  <si>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</si>
  <si>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</si>
  <si>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</si>
  <si>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</si>
  <si>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</si>
  <si>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</si>
  <si>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</si>
  <si>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</si>
  <si>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</si>
  <si>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</si>
  <si>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</si>
  <si>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</si>
  <si>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</si>
  <si>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</si>
  <si>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</si>
  <si>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</si>
  <si>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</si>
  <si>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</si>
  <si>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</si>
  <si>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</si>
  <si>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</si>
  <si>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</si>
  <si>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</si>
  <si>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</si>
  <si>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</si>
  <si>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</si>
  <si>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</si>
  <si>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</si>
  <si>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</si>
  <si>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</si>
  <si>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</si>
  <si>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</si>
  <si>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</si>
  <si>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</si>
  <si>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</si>
  <si>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</si>
  <si>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</si>
  <si>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</si>
  <si>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</si>
  <si>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</si>
  <si>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</si>
  <si>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</si>
  <si>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</si>
  <si>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</si>
  <si>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</si>
  <si>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</si>
  <si>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</si>
  <si>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</si>
  <si>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</si>
  <si>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</si>
  <si>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</si>
  <si>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</si>
  <si>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</si>
  <si>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</si>
  <si>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</si>
  <si>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</si>
  <si>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</si>
  <si>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</si>
  <si>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</si>
  <si>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</si>
  <si>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</si>
  <si>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</si>
  <si>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</si>
  <si>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</si>
  <si>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</si>
  <si>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</si>
  <si>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</si>
  <si>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</si>
  <si>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</si>
  <si>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</si>
  <si>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</si>
  <si>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</si>
  <si>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</si>
  <si>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</si>
  <si>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</si>
  <si>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</si>
  <si>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</si>
  <si>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</si>
  <si>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</si>
  <si>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</si>
  <si>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</si>
  <si>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</si>
  <si>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</si>
  <si>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</si>
  <si>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</si>
  <si>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</si>
  <si>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</si>
  <si>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</si>
  <si>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</si>
  <si>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</si>
  <si>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</si>
  <si>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</si>
  <si>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</si>
  <si>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</si>
  <si>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</si>
  <si>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</si>
  <si>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</si>
  <si>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</si>
  <si>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</si>
  <si>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</si>
  <si>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</si>
  <si>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</si>
  <si>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</si>
  <si>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</si>
  <si>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</si>
  <si>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</si>
  <si>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</si>
  <si>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</si>
  <si>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</si>
  <si>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</si>
  <si>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</si>
  <si>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</si>
  <si>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</si>
  <si>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</si>
  <si>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</si>
  <si>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</si>
  <si>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</si>
  <si>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</si>
  <si>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</si>
  <si>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</si>
  <si>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</si>
  <si>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</si>
  <si>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</si>
  <si>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</si>
  <si>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</si>
  <si>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</si>
  <si>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</si>
  <si>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</si>
  <si>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</si>
  <si>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</si>
  <si>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</si>
  <si>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</si>
  <si>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</si>
  <si>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</si>
  <si>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</si>
  <si>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</si>
  <si>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</si>
  <si>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</si>
  <si>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</si>
  <si>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</si>
  <si>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</si>
  <si>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</si>
  <si>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</si>
  <si>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</si>
  <si>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</si>
  <si>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</si>
  <si>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</si>
  <si>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</si>
  <si>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</si>
  <si>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</si>
  <si>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</si>
  <si>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</si>
  <si>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</si>
  <si>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</si>
  <si>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</si>
  <si>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</si>
  <si>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</si>
  <si>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</si>
  <si>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</si>
  <si>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</si>
  <si>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</si>
  <si>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</si>
  <si>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</si>
  <si>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</si>
  <si>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</si>
  <si>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</si>
  <si>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</si>
  <si>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</si>
  <si>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</si>
  <si>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</si>
  <si>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</si>
  <si>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</si>
  <si>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</si>
  <si>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</si>
  <si>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</si>
  <si>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</si>
  <si>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</si>
  <si>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</si>
  <si>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</si>
  <si>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</si>
  <si>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</si>
  <si>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</si>
  <si>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</si>
  <si>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</si>
  <si>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</si>
  <si>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</si>
  <si>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</si>
  <si>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</si>
  <si>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</si>
  <si>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</si>
  <si>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</si>
  <si>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</si>
  <si>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</si>
  <si>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</si>
  <si>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</si>
  <si>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</si>
  <si>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</si>
  <si>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</si>
  <si>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</si>
  <si>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</si>
  <si>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</si>
  <si>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</si>
  <si>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</si>
  <si>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</si>
  <si>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</si>
  <si>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</si>
  <si>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</si>
  <si>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</si>
  <si>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</si>
  <si>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</si>
  <si>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</si>
  <si>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</si>
  <si>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</si>
  <si>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</si>
  <si>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</si>
  <si>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</si>
  <si>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</si>
  <si>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</si>
  <si>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</si>
  <si>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</si>
  <si>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</si>
  <si>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</si>
  <si>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</si>
  <si>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</si>
  <si>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</si>
  <si>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</si>
  <si>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</si>
  <si>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</si>
  <si>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</si>
  <si>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</si>
  <si>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</si>
  <si>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</si>
  <si>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</si>
  <si>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</si>
  <si>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</si>
  <si>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</si>
  <si>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</si>
  <si>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</si>
  <si>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</si>
  <si>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</si>
  <si>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</si>
  <si>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</si>
  <si>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</si>
  <si>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</si>
  <si>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</si>
  <si>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</si>
  <si>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</si>
  <si>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</si>
  <si>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</si>
  <si>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</si>
  <si>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</si>
  <si>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</si>
  <si>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</si>
  <si>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</si>
  <si>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</si>
  <si>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</si>
  <si>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</si>
  <si>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</si>
  <si>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</si>
  <si>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</si>
  <si>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</si>
  <si>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</si>
  <si>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</si>
  <si>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</si>
  <si>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</si>
  <si>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</si>
  <si>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</si>
  <si>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</si>
  <si>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</si>
  <si>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</si>
  <si>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</si>
  <si>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</si>
  <si>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</si>
  <si>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</si>
  <si>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</si>
  <si>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</si>
  <si>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</si>
  <si>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</si>
  <si>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</si>
  <si>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</si>
  <si>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</si>
  <si>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</si>
  <si>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</si>
  <si>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</si>
  <si>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</si>
  <si>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</si>
  <si>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</si>
  <si>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</si>
  <si>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</si>
  <si>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</si>
  <si>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</si>
  <si>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</si>
  <si>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</si>
  <si>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</si>
  <si>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</si>
  <si>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</si>
  <si>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</si>
  <si>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</si>
  <si>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</si>
  <si>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</si>
  <si>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</si>
  <si>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</si>
  <si>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</si>
  <si>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</si>
  <si>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</si>
  <si>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</si>
  <si>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</si>
  <si>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</si>
  <si>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</si>
  <si>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</si>
  <si>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</si>
  <si>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</si>
  <si>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</si>
  <si>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</si>
  <si>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</si>
  <si>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</si>
  <si>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</si>
  <si>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</si>
  <si>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</si>
  <si>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</si>
  <si>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</si>
  <si>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</si>
  <si>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</si>
  <si>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</si>
  <si>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</si>
  <si>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</si>
  <si>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</si>
  <si>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</si>
  <si>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</si>
  <si>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</si>
  <si>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</si>
  <si>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</si>
  <si>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</si>
  <si>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</si>
  <si>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</si>
  <si>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</si>
  <si>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</si>
  <si>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</si>
  <si>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</si>
  <si>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</si>
  <si>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</si>
  <si>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</si>
  <si>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</si>
  <si>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</si>
  <si>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</si>
  <si>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</si>
  <si>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</si>
  <si>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</si>
  <si>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</si>
  <si>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</si>
  <si>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</si>
  <si>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</si>
  <si>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</si>
  <si>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</si>
  <si>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</si>
  <si>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</si>
  <si>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</si>
  <si>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</si>
  <si>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</si>
  <si>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</si>
  <si>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</si>
  <si>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</si>
  <si>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</si>
  <si>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</si>
  <si>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</si>
  <si>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</si>
  <si>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</si>
  <si>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</si>
  <si>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</si>
  <si>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</si>
  <si>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</si>
  <si>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</si>
  <si>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</si>
  <si>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</si>
  <si>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</si>
  <si>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</si>
  <si>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</si>
  <si>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</si>
  <si>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</si>
  <si>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</si>
  <si>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</si>
  <si>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</si>
  <si>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</si>
  <si>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</si>
  <si>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</si>
  <si>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</si>
  <si>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</si>
  <si>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</si>
  <si>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</si>
  <si>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</si>
  <si>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</si>
  <si>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</si>
  <si>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</si>
  <si>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</si>
  <si>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</si>
  <si>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</si>
  <si>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</si>
  <si>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</si>
  <si>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</si>
  <si>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</si>
  <si>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</si>
  <si>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</si>
  <si>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</si>
  <si>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</si>
  <si>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</si>
  <si>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</si>
  <si>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</si>
  <si>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</si>
  <si>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</si>
  <si>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</si>
  <si>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</si>
  <si>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</si>
  <si>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</si>
  <si>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</si>
  <si>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</si>
  <si>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</si>
  <si>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</si>
  <si>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</si>
  <si>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</si>
  <si>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</si>
  <si>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</si>
  <si>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</si>
  <si>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</si>
  <si>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</si>
  <si>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</si>
  <si>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</si>
  <si>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</si>
  <si>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</si>
  <si>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</si>
  <si>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</si>
  <si>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</si>
  <si>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</si>
  <si>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</si>
  <si>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</si>
  <si>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</si>
  <si>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</si>
  <si>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</si>
  <si>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</si>
  <si>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</si>
  <si>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</si>
  <si>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</si>
  <si>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</si>
  <si>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</si>
  <si>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</si>
  <si>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</si>
  <si>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</si>
  <si>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</si>
  <si>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</si>
  <si>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</si>
  <si>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</si>
  <si>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</si>
  <si>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</si>
  <si>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</si>
  <si>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</si>
  <si>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</si>
  <si>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</si>
  <si>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</si>
  <si>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</si>
  <si>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</si>
  <si>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</si>
  <si>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</si>
  <si>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</si>
  <si>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</si>
  <si>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</si>
  <si>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</si>
  <si>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</si>
  <si>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</si>
  <si>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</si>
  <si>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</si>
  <si>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</si>
  <si>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</si>
  <si>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</si>
  <si>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</si>
  <si>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</si>
  <si>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</si>
  <si>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</si>
  <si>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</si>
  <si>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</si>
  <si>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</si>
  <si>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</si>
  <si>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</si>
  <si>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</si>
  <si>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</si>
  <si>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</si>
  <si>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</si>
  <si>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</si>
  <si>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</si>
  <si>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</si>
  <si>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</si>
  <si>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</si>
  <si>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</si>
  <si>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</si>
  <si>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</si>
  <si>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</si>
  <si>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</si>
  <si>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</si>
  <si>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</si>
  <si>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</si>
  <si>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</si>
  <si>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</si>
  <si>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</si>
  <si>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</si>
  <si>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</si>
  <si>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</si>
  <si>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</si>
  <si>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</si>
  <si>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</si>
  <si>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</si>
  <si>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</si>
  <si>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</si>
  <si>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</si>
  <si>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</si>
  <si>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</si>
  <si>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</si>
  <si>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</si>
  <si>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PCM-20251029-00002641</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</si>
  <si>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</si>
  <si>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</si>
  <si>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</si>
  <si>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</si>
  <si>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</si>
  <si>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</si>
  <si>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</si>
  <si>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</si>
  <si>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</si>
  <si>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</si>
  <si>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</si>
  <si>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</si>
  <si>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</si>
  <si>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</si>
  <si>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</si>
  <si>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</si>
  <si>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</si>
  <si>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</si>
  <si>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</si>
  <si>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</si>
  <si>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 xml:space="preserve">	
2025-10-29 21:41:14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</si>
</sst>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5"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22"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4" totalsRowShown="0" headerRowDxfId="48" dataDxfId="47" headerRowBorderDxfId="45" tableBorderDxfId="46" totalsRowBorderDxfId="44">
  <autoFilter ref="A1:L16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296.9615973379623</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0.34266215277602896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45959.910023263888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45959.910023263888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45959.910023263888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45959.910023263888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45959.910023263888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45959.910023263888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45959.910023263888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45959.910023263888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45959.910023263888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45959.910023263888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45959.910023263888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45959.910023263888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45959.910023263888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45959.910023263888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45959.910023263888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45959.910023263888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45959.910023263888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45959.910023263888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45959.910023263888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45959.910023263888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45959.910023263888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45959.910023263888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45959.910023263888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45959.910023263888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45959.910023263888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45959.910023263888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45959.910023263888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45959.910023263888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45959.910023263888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45959.910023263888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45959.910023263888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45959.910023263888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45959.910023263888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45959.910023263888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45959.910023263888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45959.910023263888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45959.910023263888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45959.910023263888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45959.910023263888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45959.910023263888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45959.910023263888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45959.910023263888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45959.910023263888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45959.910023263888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45959.910023263888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45959.910023263888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45959.910023263888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45959.910023263888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45959.910023263888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45959.910023263888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45959.910023263888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45959.910023263888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45959.910023263888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45959.910023263888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45959.910023263888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45959.910023263888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45959.910023263888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45959.910023263888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45959.910023263888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45959.910023263888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45959.910023263888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45959.910023263888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45959.910023263888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45959.910023263888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45959.910023263888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45959.910023263888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45959.910023263888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45959.910023263888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45959.910023263888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45959.910023263888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45959.910023263888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45959.910023263888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45959.910023263888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45959.910023263888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45959.910023263888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45959.910023263888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45959.910023263888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45959.910023263888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45959.910023263888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45959.910023263888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45959.910023263888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45959.910023263888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45959.910023263888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45959.910023263888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45959.910023263888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45959.910023263888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45959.910023263888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45959.910023263888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45959.910023263888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45959.910023263888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45959.910023263888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45959.910023263888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45959.910023263888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45959.910023263888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45959.910023263888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45959.910023263888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45959.910023263888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45959.910023263888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45959.910023263888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45959.910023263888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45959.910023263888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45959.910023263888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45959.910023263888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45959.910023263888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45959.910023263888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45959.910023263888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45959.910023263888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45959.910023263888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45959.910023263888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45959.910023263888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45959.910023263888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45959.910023263888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45959.910023263888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45959.910023263888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45959.910023263888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45959.910023263888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45959.910023263888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45959.910023263888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45959.910023263888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45959.910023263888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45959.910023263888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45959.910023263888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45959.910023263888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45959.910023263888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45959.910023263888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45959.910023263888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45959.910023263888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45959.910023263888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45959.910023263888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45959.910023263888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45959.910023263888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45959.910023263888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45959.910023263888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45959.910023263888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45959.910023263888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45959.910023263888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45959.910023263888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45959.910023263888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45959.910023263888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45959.910023263888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45959.910023263888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45959.910023263888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45959.910023263888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45959.910023263888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ECFF149A-C21E-47DE-A27D-1FE69B51818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134.91018530092697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1.1679399305576226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45959.910023263888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45959.910023263888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45959.910023263888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45959.910023263888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45959.910023263888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45959.910023263888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45959.910023263888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45959.910023263888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45959.910023263888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45959.910023263888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45959.910023263888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45959.910023263888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45959.910023263888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45959.910023263888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45959.910023263888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45959.910023263888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45959.910023263888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45959.910023263888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45959.910023263888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45959.910023263888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45959.910023263888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45959.910023263888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45959.910023263888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45959.910023263888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45959.910023263888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45959.910023263888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45959.910023263888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45959.910023263888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45959.910023263888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45959.910023263888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45959.910023263888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45959.910023263888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45959.910023263888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45959.910023263888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45959.910023263888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45959.910023263888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45959.910023263888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45959.910023263888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45959.910023263888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45959.910023263888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45959.910023263888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45959.910023263888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45959.910023263888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45959.910023263888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45959.910023263888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45959.910023263888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45959.910023263888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45959.910023263888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45959.910023263888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45959.910023263888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45959.910023263888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45959.910023263888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45959.910023263888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45959.910023263888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45959.910023263888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45959.910023263888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45959.910023263888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45959.910023263888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45959.910023263888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45959.910023263888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45959.910023263888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45959.910023263888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45959.910023263888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45959.910023263888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45959.910023263888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45959.910023263888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45959.910023263888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45959.910023263888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45959.910023263888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45959.910023263888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45959.910023263888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45959.910023263888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45959.910023263888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45959.910023263888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45959.910023263888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45959.910023263888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45959.910023263888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45959.910023263888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45959.910023263888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45959.910023263888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45959.910023263888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45959.910023263888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45959.910023263888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45959.910023263888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45959.910023263888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45959.910023263888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45959.910023263888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45959.910023263888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45959.910023263888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45959.910023263888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45959.910023263888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45959.910023263888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45959.910023263888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45959.910023263888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45959.910023263888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45959.910023263888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45959.910023263888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45959.910023263888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45959.910023263888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45959.910023263888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45959.910023263888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45959.910023263888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45959.910023263888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45959.910023263888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45959.910023263888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45959.910023263888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45959.910023263888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45959.910023263888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45959.910023263888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45959.910023263888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45959.910023263888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45959.910023263888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45959.910023263888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45959.910023263888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45959.910023263888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45959.910023263888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45959.910023263888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45959.910023263888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45959.910023263888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45959.910023263888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45959.910023263888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45959.910023263888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45959.910023263888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45959.910023263888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45959.910023263888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45959.910023263888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45959.910023263888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45959.910023263888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45959.910023263888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45959.910023263888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45959.910023263888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45959.910023263888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45959.910023263888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45959.910023263888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45959.910023263888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45959.910023263888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45959.910023263888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45959.910023263888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45959.910023263888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45959.910023263888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45959.910023263888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45959.910023263888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45959.910023263888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45959.910023263888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45959.910023263888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45959.910023263888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45959.910023263888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45959.910023263888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45959.910023263888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45959.910023263888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45959.910023263888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45959.910023263888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45959.910023263888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45959.910023263888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45959.910023263888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45959.910023263888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45959.910023263888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45959.910023263888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45959.910023263888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45959.910023263888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45959.910023263888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45959.910023263888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45959.910023263888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45959.910023263888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45959.910023263888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45959.910023263888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45959.910023263888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45959.910023263888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45959.910023263888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45959.910023263888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45959.910023263888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45959.910023263888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45959.910023263888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45959.910023263888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45959.910023263888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45959.910023263888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45959.910023263888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45959.910023263888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45959.910023263888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45959.910023263888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I33" sqref="I3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45959.910023263888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45959.910023263888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45959.910023263888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45959.910023263888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45959.910023263888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45959.910023263888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45959.910023263888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45959.910023263888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45959.910023263888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45959.910023263888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45959.910023263888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45959.910023263888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45959.910023263888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45959.910023263888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45959.910023263888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45959.910023263888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45959.910023263888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45959.910023263888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45959.910023263888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45959.910023263888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45959.910023263888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45959.910023263888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45959.910023263888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45959.910023263888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45959.910023263888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45959.910023263888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45959.910023263888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45959.910023263888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45959.910023263888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45959.910023263888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45959.910023263888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45959.910023263888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45959.910023263888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45959.910023263888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45959.910023263888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45959.910023263888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45959.910023263888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45959.910023263888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45959.910023263888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45959.910023263888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45959.910023263888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45959.910023263888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45959.910023263888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45959.910023263888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45959.910023263888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45959.910023263888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45959.910023263888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45959.910023263888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45959.910023263888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45959.910023263888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45959.910023263888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45959.910023263888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45959.910023263888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45959.910023263888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45959.910023263888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45959.910023263888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45959.910023263888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45959.910023263888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45959.910023263888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45959.910023263888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45959.910023263888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45959.910023263888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45959.910023263888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45959.910023263888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45959.910023263888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45959.910023263888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45959.910023263888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45959.910023263888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45959.910023263888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45959.910023263888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45959.910023263888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45959.910023263888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45959.910023263888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45959.910023263888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45959.910023263888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45959.910023263888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45959.910023263888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45959.910023263888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45959.910023263888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45959.910023263888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45959.910023263888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45959.910023263888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45959.910023263888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45959.910023263888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45959.910023263888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45959.910023263888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45959.910023263888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45959.910023263888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45959.910023263888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45959.910023263888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45959.910023263888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45959.910023263888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45959.910023263888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45959.910023263888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45959.910023263888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45959.910023263888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45959.910023263888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45959.910023263888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45959.910023263888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45959.910023263888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45959.910023263888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45959.910023263888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45959.910023263888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45959.910023263888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45959.910023263888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45959.910023263888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45959.910023263888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45959.910023263888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45959.910023263888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45959.910023263888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45959.910023263888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45959.910023263888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45959.910023263888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45959.910023263888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45959.910023263888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45959.910023263888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45959.910023263888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45959.910023263888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45959.910023263888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45959.910023263888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45959.910023263888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45959.910023263888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45959.910023263888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45959.910023263888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45959.910023263888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45959.910023263888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45959.910023263888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45959.910023263888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45959.910023263888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45959.910023263888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45959.910023263888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45959.910023263888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45959.910023263888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45959.910023263888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45959.910023263888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45959.910023263888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45959.910023263888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45959.910023263888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45959.910023263888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45959.910023263888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45959.910023263888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45959.910023263888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45959.910023263888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45959.910023263888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45959.910023263888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45959.910023263888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45959.910023263888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45959.910023263888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45959.910023263888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45959.910023263888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45959.910023263888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45959.910023263888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45959.910023263888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45959.910023263888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45959.910023263888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45959.910023263888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45959.910023263888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45959.910023263888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45959.910023263888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45959.910023263888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45959.910023263888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45959.910023263888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45959.910023263888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45959.910023263888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45959.910023263888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45959.910023263888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45959.910023263888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45959.910023263888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45959.910023263888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45959.910023263888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45959.910023263888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45959.910023263888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45959.910023263888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45959.910023263888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45959.910023263888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45959.910023263888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45959.910023263888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45959.910023263888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45959.910023263888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45959.910023263888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45959.910023263888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45959.910023263888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45959.910023263888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45959.910023263888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45959.910023263888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45959.910023263888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45959.910023263888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45959.910023263888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45959.910023263888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45959.910023263888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45959.910023263888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45959.910023263888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45959.910023263888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45959.910023263888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45959.910023263888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45959.910023263888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45959.910023263888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45959.910023263888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45959.910023263888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45959.910023263888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45959.910023263888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45959.910023263888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45959.910023263888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45959.910023263888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45959.910023263888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45959.910023263888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45959.910023263888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45959.910023263888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45959.910023263888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45959.910023263888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45959.910023263888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45959.910023263888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45959.910023263888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45959.910023263888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45959.910023263888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45959.910023263888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45959.910023263888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45959.910023263888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45959.910023263888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45959.910023263888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45959.910023263888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45959.910023263888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45959.910023263888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45959.910023263888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45959.910023263888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45959.910023263888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45959.910023263888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45959.910023263888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45959.910023263888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45959.910023263888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45959.910023263888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45959.910023263888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45959.910023263888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45959.910023263888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45959.910023263888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45959.910023263888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45959.910023263888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45959.910023263888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45959.910023263888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45959.910023263888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45959.910023263888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45959.910023263888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45959.910023263888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45959.910023263888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45959.910023263888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45959.910023263888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45959.910023263888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45959.910023263888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45959.910023263888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45959.910023263888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45959.910023263888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45959.910023263888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45959.910023263888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45959.910023263888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45959.910023263888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45959.910023263888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45959.910023263888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45959.910023263888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45959.910023263888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45959.910023263888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45959.910023263888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45959.910023263888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45959.910023263888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45959.910023263888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45959.910023263888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45959.910023263888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45959.910023263888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45959.910023263888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45959.910023263888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45959.910023263888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45959.910023263888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45959.910023263888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45959.910023263888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45959.910023263888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45959.910023263888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45959.910023263888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45959.910023263888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45959.910023263888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45959.910023263888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45959.910023263888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45959.910023263888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45959.910023263888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45959.910023263888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45959.910023263888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45959.910023263888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45959.910023263888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45959.910023263888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45959.910023263888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45959.910023263888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45959.910023263888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45959.910023263888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45959.910023263888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45959.910023263888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45959.910023263888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45959.910023263888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45959.910023263888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45959.910023263888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45959.910023263888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45959.910023263888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45959.910023263888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45959.910023263888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45959.910023263888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45959.910023263888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45959.910023263888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45959.910023263888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45959.910023263888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45959.910023263888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45959.910023263888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45959.910023263888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45959.910023263888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45959.910023263888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45959.910023263888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45959.910023263888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45959.910023263888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45959.910023263888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45959.910023263888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45959.910023263888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45959.910023263888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45959.910023263888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45959.910023263888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45959.910023263888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45959.910023263888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45959.910023263888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45959.910023263888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45959.910023263888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45959.910023263888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45959.910023263888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45959.910023263888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45959.910023263888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45959.910023263888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45959.910023263888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45959.910023263888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45959.910023263888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45959.910023263888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45959.910023263888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45959.910023263888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45959.910023263888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45959.910023263888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45959.910023263888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45959.910023263888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45959.910023263888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45959.910023263888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45959.910023263888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45959.910023263888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45959.910023263888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45959.910023263888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45959.910023263888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45959.910023263888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45959.910023263888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45959.910023263888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45959.910023263888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45959.910023263888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45959.910023263888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45959.910023263888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45959.910023263888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45959.910023263888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45959.910023263888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45959.910023263888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45959.910023263888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45959.910023263888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45959.910023263888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45959.910023263888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45959.910023263888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45959.910023263888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45959.910023263888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45959.910023263888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45959.910023263888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45959.910023263888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45959.910023263888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45959.910023263888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45959.910023263888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45959.910023263888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45959.910023263888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45959.910023263888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45959.910023263888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45959.910023263888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45959.910023263888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45959.910023263888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45959.910023263888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45959.910023263888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45959.910023263888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45959.910023263888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45959.910023263888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45959.910023263888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45959.910023263888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45959.910023263888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45959.910023263888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45959.910023263888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45959.910023263888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45959.910023263888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45959.910023263888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45959.910023263888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45959.910023263888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45959.910023263888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45959.910023263888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45959.910023263888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45959.910023263888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45959.910023263888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45959.910023263888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45959.910023263888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45959.910023263888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45959.910023263888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45959.910023263888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45959.910023263888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45959.910023263888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45959.910023263888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45959.910023263888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45959.910023263888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45959.910023263888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45959.910023263888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45959.910023263888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45959.910023263888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45959.910023263888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45959.910023263888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45959.910023263888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45959.910023263888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45959.910023263888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45959.910023263888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45959.910023263888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45959.910023263888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45959.910023263888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45959.910023263888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45959.910023263888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45959.910023263888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45959.910023263888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45959.910023263888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45959.910023263888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45959.910023263888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45959.910023263888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45959.910023263888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45959.910023263888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45959.910023263888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45959.910023263888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45959.910023263888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45959.910023263888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45959.910023263888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45959.910023263888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45959.910023263888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45959.910023263888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45959.910023263888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45959.910023263888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45959.910023263888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45959.910023263888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45959.910023263888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45959.910023263888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45959.910023263888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45959.910023263888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45959.910023263888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45959.910023263888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45959.910023263888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45959.910023263888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45959.910023263888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45959.910023263888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45959.910023263888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45959.910023263888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45959.910023263888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45959.910023263888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45959.910023263888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45959.910023263888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45959.910023263888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45959.910023263888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45959.910023263888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45959.910023263888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45959.910023263888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45959.910023263888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45959.910023263888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45959.910023263888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45959.910023263888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45959.910023263888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45959.910023263888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45959.910023263888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45959.910023263888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45959.910023263888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45959.910023263888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45959.910023263888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45959.910023263888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45959.910023263888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45959.910023263888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45959.910023263888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45959.910023263888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45959.910023263888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45959.910023263888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45959.910023263888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45959.910023263888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45959.910023263888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45959.910023263888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45959.910023263888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45959.910023263888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45959.910023263888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45959.910023263888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45959.910023263888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45959.910023263888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45959.910023263888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45959.910023263888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45959.910023263888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45959.910023263888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45959.910023263888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45959.910023263888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45959.910023263888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45959.910023263888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45959.910023263888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45959.910023263888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45959.910023263888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45959.910023263888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45959.910023263888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45959.910023263888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45959.910023263888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45959.910023263888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45959.910023263888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45959.910023263888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45959.910023263888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45959.910023263888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45959.910023263888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45959.910023263888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45959.910023263888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45959.910023263888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45959.910023263888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45959.910023263888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45959.910023263888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45959.910023263888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45959.910023263888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45959.910023263888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45959.910023263888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45959.910023263888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45959.910023263888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45959.910023263888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45959.910023263888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45959.910023263888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45959.910023263888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45959.910023263888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45959.910023263888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45959.910023263888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45959.910023263888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45959.910023263888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45959.910023263888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45959.910023263888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45959.910023263888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45959.910023263888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45959.910023263888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45959.910023263888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45959.910023263888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45959.910023263888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45959.910023263888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45959.910023263888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45959.910023263888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45959.910023263888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45959.910023263888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45959.910023263888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45959.910023263888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45959.910023263888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45959.910023263888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45959.910023263888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45959.910023263888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45959.910023263888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45959.910023263888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45959.910023263888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45959.910023263888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45959.910023263888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45959.910023263888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45959.910023263888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45959.910023263888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45959.910023263888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45959.910023263888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45959.910023263888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45959.910023263888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45959.910023263888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45959.910023263888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45959.910023263888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45959.910023263888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45959.910023263888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45959.910023263888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45959.910023263888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45959.910023263888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45959.910023263888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45959.910023263888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45959.910023263888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45959.910023263888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45959.910023263888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45959.910023263888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45959.910023263888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45959.910023263888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45959.910023263888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45959.910023263888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45959.910023263888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45959.910023263888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45959.910023263888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45959.910023263888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45959.910023263888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45959.910023263888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45959.910023263888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45959.910023263888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45959.910023263888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45959.910023263888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45959.910023263888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45959.910023263888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45959.910023263888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45959.910023263888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45959.910023263888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45959.910023263888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45959.910023263888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45959.910023263888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45959.910023263888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45959.910023263888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45959.910023263888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45959.910023263888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45959.910023263888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45959.910023263888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45959.910023263888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45959.910023263888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45959.910023263888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45959.910023263888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45959.910023263888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45959.910023263888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45959.910023263888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45959.910023263888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45959.910023263888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45959.910023263888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45959.910023263888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45959.910023263888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45959.910023263888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45959.910023263888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45959.910023263888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45959.910023263888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45959.910023263888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45959.910023263888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45959.910023263888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45959.910023263888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45959.910023263888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45959.910023263888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45959.910023263888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45959.910023263888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45959.910023263888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45959.910023263888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45959.910023263888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45959.910023263888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45959.910023263888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45959.910023263888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45959.910023263888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45959.910023263888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45959.910023263888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45959.910023263888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45959.910023263888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45959.910023263888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45959.910023263888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45959.910023263888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45959.910023263888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45959.910023263888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45959.910023263888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45959.910023263888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45959.910023263888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45959.910023263888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45959.910023263888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45959.910023263888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45959.910023263888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45959.910023263888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45959.910023263888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45959.910023263888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45959.910023263888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45959.910023263888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45959.910023263888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45959.910023263888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45959.910023263888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45959.910023263888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45959.910023263888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45959.910023263888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45959.910023263888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45959.910023263888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45959.910023263888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45959.910023263888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45959.910023263888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45959.910023263888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45959.910023263888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45959.910023263888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45959.910023263888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45959.910023263888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45959.910023263888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45959.910023263888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45959.910023263888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45959.910023263888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45959.910023263888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45959.910023263888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45959.910023263888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45959.910023263888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45959.910023263888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45959.910023263888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45959.910023263888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45959.910023263888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45959.910023263888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45959.910023263888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45959.910023263888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45959.910023263888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45959.910023263888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45959.910023263888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45959.910023263888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45959.910023263888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45959.910023263888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45959.910023263888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45959.910023263888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45959.910023263888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45959.910023263888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45959.910023263888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45959.910023263888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45959.910023263888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45959.910023263888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45959.910023263888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45959.910023263888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45959.910023263888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45959.910023263888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45959.910023263888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45959.910023263888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45959.910023263888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45959.910023263888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45959.910023263888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45959.910023263888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45959.910023263888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45959.910023263888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45959.910023263888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45959.910023263888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45959.910023263888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45959.910023263888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45959.910023263888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45959.910023263888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45959.910023263888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45959.910023263888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45959.910023263888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45959.910023263888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45959.910023263888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45959.910023263888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45959.910023263888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45959.910023263888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45959.910023263888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45959.910023263888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45959.910023263888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45959.910023263888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45959.910023263888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45959.910023263888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45959.910023263888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45959.910023263888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45959.910023263888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45959.910023263888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45959.910023263888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45959.910023263888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45959.910023263888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45959.910023263888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45959.910023263888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45959.910023263888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45959.910023263888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45959.910023263888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45959.910023263888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45959.910023263888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45959.910023263888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45959.910023263888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45959.910023263888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45959.910023263888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45959.910023263888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45959.910023263888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45959.910023263888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45959.910023263888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45959.910023263888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45959.910023263888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45959.910023263888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45959.910023263888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45959.910023263888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45959.910023263888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45959.910023263888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45959.910023263888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45959.910023263888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45959.910023263888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45959.910023263888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45959.910023263888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45959.910023263888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45959.910023263888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45959.910023263888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45959.910023263888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45959.910023263888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45959.910023263888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45959.910023263888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45959.910023263888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45959.910023263888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45959.910023263888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45959.910023263888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45959.910023263888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45959.910023263888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45959.910023263888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45959.910023263888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45959.910023263888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45959.910023263888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45959.910023263888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45959.910023263888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45959.910023263888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45959.910023263888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45959.910023263888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45959.910023263888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45959.910023263888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45959.910023263888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45959.910023263888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45959.910023263888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45959.910023263888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45959.910023263888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45959.910023263888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45959.910023263888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45959.910023263888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45959.910023263888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45959.910023263888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45959.910023263888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45959.910023263888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45959.910023263888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45959.910023263888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45959.910023263888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45959.910023263888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45959.910023263888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45959.910023263888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45959.910023263888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45959.910023263888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45959.910023263888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45959.910023263888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45959.910023263888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45959.910023263888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45959.910023263888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45959.910023263888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45959.910023263888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45959.910023263888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45959.910023263888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45959.910023263888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45959.910023263888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45959.910023263888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45959.910023263888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45959.910023263888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45959.910023263888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45959.910023263888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45959.910023263888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45959.910023263888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45959.910023263888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45959.910023263888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45959.910023263888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45959.910023263888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45959.910023263888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45959.910023263888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45959.910023263888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45959.910023263888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45959.910023263888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45959.910023263888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45959.910023263888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45959.910023263888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45959.910023263888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45959.910023263888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45959.910023263888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45959.910023263888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45959.910023263888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45959.910023263888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45959.910023263888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45959.910023263888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45959.910023263888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45959.910023263888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45959.910023263888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45959.910023263888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45959.910023263888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45959.910023263888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45959.910023263888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45959.910023263888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45959.910023263888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45959.910023263888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45959.910023263888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45959.910023263888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45959.910023263888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45959.910023263888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45959.910023263888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45959.910023263888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45959.910023263888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45959.910023263888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45959.910023263888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45959.910023263888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45959.910023263888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45959.910023263888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45959.910023263888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45959.910023263888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45959.910023263888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45959.910023263888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45959.910023263888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45959.910023263888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45959.910023263888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45959.910023263888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45959.910023263888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45959.910023263888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45959.910023263888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45959.910023263888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45959.910023263888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45959.910023263888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45959.910023263888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45959.910023263888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45959.910023263888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45959.910023263888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45959.910023263888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45959.910023263888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45959.910023263888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45959.910023263888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45959.910023263888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45959.910023263888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45959.910023263888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45959.910023263888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45959.910023263888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45959.910023263888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45959.910023263888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45959.910023263888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45959.910023263888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45959.910023263888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45959.910023263888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45959.910023263888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45959.910023263888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45959.910023263888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45959.910023263888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45959.910023263888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45959.910023263888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45959.910023263888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45959.910023263888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45959.910023263888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45959.910023263888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45959.910023263888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45959.910023263888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45959.910023263888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45959.910023263888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45959.910023263888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45959.910023263888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45959.910023263888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45959.910023263888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45959.910023263888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45959.910023263888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45959.910023263888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45959.910023263888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45959.910023263888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45959.910023263888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45959.910023263888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45959.910023263888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45959.910023263888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45959.910023263888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45959.910023263888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45959.910023263888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45959.910023263888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45959.910023263888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45959.910023263888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45959.910023263888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45959.910023263888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45959.910023263888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45959.910023263888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45959.910023263888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45959.910023263888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45959.910023263888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45959.910023263888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45959.910023263888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45959.910023263888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45959.910023263888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45959.910023263888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45959.910023263888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45959.910023263888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45959.910023263888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45959.910023263888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45959.910023263888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45959.910023263888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45959.910023263888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45959.910023263888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45959.910023263888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45959.910023263888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45959.910023263888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45959.910023263888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45959.910023263888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45959.910023263888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45959.910023263888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45959.910023263888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45959.910023263888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45959.910023263888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45959.910023263888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45959.910023263888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45959.910023263888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45959.910023263888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45959.910023263888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45959.910023263888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45959.910023263888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45959.910023263888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45959.910023263888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45959.910023263888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45959.910023263888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45959.910023263888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45959.910023263888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45959.910023263888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45959.910023263888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45959.910023263888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45959.910023263888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45959.910023263888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45959.910023263888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45959.910023263888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45959.910023263888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45959.910023263888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45959.910023263888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45959.910023263888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45959.910023263888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45959.910023263888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45959.910023263888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45959.910023263888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45959.910023263888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45959.910023263888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45959.910023263888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45959.910023263888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45959.910023263888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45959.910023263888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45959.910023263888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45959.910023263888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45959.910023263888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45959.910023263888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45959.910023263888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45959.910023263888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45959.910023263888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45959.910023263888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45959.910023263888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45959.910023263888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45959.910023263888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45959.910023263888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45959.910023263888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45959.910023263888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45959.910023263888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45959.910023263888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45959.910023263888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45959.910023263888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45959.910023263888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45959.910023263888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45959.910023263888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45959.910023263888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45959.910023263888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45959.910023263888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45959.910023263888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45959.910023263888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45959.910023263888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45959.910023263888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45959.910023263888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45959.910023263888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45959.910023263888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45959.910023263888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45959.910023263888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45959.910023263888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45959.910023263888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45959.910023263888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45959.910023263888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45959.910023263888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45959.910023263888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45959.910023263888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45959.910023263888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45959.910023263888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45959.910023263888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45959.910023263888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45959.910023263888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45959.910023263888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45959.910023263888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45959.910023263888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45959.910023263888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45959.910023263888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45959.910023263888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45959.910023263888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45959.910023263888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45959.910023263888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45959.910023263888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45959.910023263888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45959.910023263888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45959.910023263888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45959.910023263888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45959.910023263888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45959.910023263888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45959.910023263888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45959.910023263888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45959.910023263888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45959.910023263888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45959.910023263888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45959.910023263888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45959.910023263888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45959.910023263888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45959.910023263888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45959.910023263888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45959.910023263888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45959.910023263888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45959.910023263888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45959.910023263888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45959.910023263888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45959.910023263888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45959.910023263888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45959.910023263888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45959.910023263888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45959.910023263888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45959.910023263888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45959.910023263888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45959.910023263888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45959.910023263888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45959.910023263888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45959.910023263888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45959.910023263888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45959.910023263888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45959.910023263888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45959.910023263888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45959.910023263888</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4"/>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256.42930567129224</v>
      </c>
      <c r="H2" s="99">
        <v>45703.474768518521</v>
      </c>
      <c r="I2" s="99" t="str">
        <f>IFERROR(VLOOKUP(D2,DB!A:F,6,0),"")</f>
        <v>SCECO</v>
      </c>
      <c r="J2" s="99" t="str">
        <f>IFERROR(VLOOKUP(D2,DB!A:G,7,0),"")</f>
        <v>Dead</v>
      </c>
      <c r="K2" s="101" t="s">
        <v>39110</v>
      </c>
      <c r="L2" s="94" t="str">
        <f>IFERROR(VLOOKUP(D2,DB!A:I,9,0),"")</f>
        <v>Latis</v>
      </c>
    </row>
    <row r="3" spans="1:16" s="110" customFormat="1" ht="15" customHeight="1">
      <c r="A3" s="173" t="s">
        <v>39111</v>
      </c>
      <c r="B3" s="173" t="str">
        <f>IFERROR(VLOOKUP(D3,DB!A:K,11,0),"")</f>
        <v>R4</v>
      </c>
      <c r="C3" s="97">
        <v>1</v>
      </c>
      <c r="D3" s="94" t="s">
        <v>29253</v>
      </c>
      <c r="E3" s="98" t="s">
        <v>39021</v>
      </c>
      <c r="F3" s="99">
        <v>45959.850740740738</v>
      </c>
      <c r="G3" s="172">
        <f ca="1">IFERROR(NOW()-F3,"")</f>
        <v>5.9282523150613997E-2</v>
      </c>
      <c r="H3" s="99">
        <v>45959.882465277777</v>
      </c>
      <c r="I3" s="173" t="str">
        <f>IFERROR(VLOOKUP(D3,DB!A:F,6,0),"")</f>
        <v>SCECO</v>
      </c>
      <c r="J3" s="173" t="str">
        <f>IFERROR(VLOOKUP(D3,DB!A:G,7,0),"")</f>
        <v>Dead</v>
      </c>
      <c r="K3" s="101" t="s">
        <v>39112</v>
      </c>
      <c r="L3" s="94" t="str">
        <f>IFERROR(VLOOKUP(D3,DB!A:I,9,0),"")</f>
        <v>Latis</v>
      </c>
    </row>
    <row r="4" spans="1:16" ht="15" customHeight="1">
      <c r="A4" s="119" t="s">
        <v>39113</v>
      </c>
      <c r="B4" s="119" t="str">
        <f>IFERROR(VLOOKUP(D4,DB!A:K,11,0),"")</f>
        <v>R4</v>
      </c>
      <c r="C4" s="120">
        <v>7</v>
      </c>
      <c r="D4" s="94" t="s">
        <v>32915</v>
      </c>
      <c r="E4" s="98" t="s">
        <v>39102</v>
      </c>
      <c r="F4" s="123">
        <v>45959.835752314815</v>
      </c>
      <c r="G4" s="124">
        <f ca="1">IFERROR(NOW()-F4,"")</f>
        <v>7.4270949073252268E-2</v>
      </c>
      <c r="H4" s="123">
        <v>45959.895335648151</v>
      </c>
      <c r="I4" s="119" t="str">
        <f>IFERROR(VLOOKUP(D4,DB!A:F,6,0),"")</f>
        <v>Generator-SG</v>
      </c>
      <c r="J4" s="119" t="str">
        <f>IFERROR(VLOOKUP(D4,DB!A:G,7,0),"")</f>
        <v>In progress</v>
      </c>
      <c r="K4" s="125" t="s">
        <v>39114</v>
      </c>
      <c r="L4" s="121" t="str">
        <f>IFERROR(VLOOKUP(D4,DB!A:I,9,0),"")</f>
        <v>Latis</v>
      </c>
    </row>
    <row r="5" spans="1:16" ht="15" customHeight="1">
      <c r="A5" s="119"/>
      <c r="B5" s="119" t="str">
        <f>IFERROR(VLOOKUP(D5,DB!A:K,11,0),"")</f>
        <v/>
      </c>
      <c r="C5" s="120"/>
      <c r="D5" s="94"/>
      <c r="E5" s="98"/>
      <c r="F5" s="123"/>
      <c r="G5" s="124">
        <f ca="1">IFERROR(NOW()-F5,"")</f>
        <v>45959.910023263888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45959.910023263888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45959.910023263888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45959.910023263888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45959.910023263888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45959.910023263888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45959.910023263888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45959.910023263888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45959.910023263888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45959.910023263888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45959.910023263888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45959.910023263888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45959.910023263888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45959.910023263888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45959.910023263888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45959.910023263888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45959.910023263888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45959.910023263888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45959.910023263888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45959.910023263888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45959.910023263888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45959.910023263888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45959.910023263888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45959.910023263888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45959.910023263888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45959.910023263888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45959.910023263888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45959.910023263888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45959.910023263888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45959.910023263888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45959.910023263888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45959.910023263888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45959.910023263888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45959.910023263888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45959.910023263888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45959.910023263888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45959.910023263888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45959.910023263888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45959.910023263888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45959.910023263888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45959.910023263888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45959.910023263888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45959.910023263888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45959.910023263888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45959.910023263888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45959.910023263888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45959.910023263888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45959.910023263888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45959.910023263888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45959.910023263888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45959.910023263888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45959.910023263888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45959.910023263888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45959.910023263888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45959.910023263888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45959.910023263888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45959.910023263888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45959.910023263888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45959.910023263888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45959.910023263888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45959.910023263888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45959.910023263888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45959.910023263888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45959.910023263888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45959.910023263888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45959.910023263888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45959.910023263888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45959.910023263888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45959.910023263888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45959.910023263888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45959.910023263888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45959.910023263888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45959.910023263888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45959.910023263888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45959.910023263888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45959.910023263888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45959.910023263888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45959.910023263888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45959.910023263888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45959.910023263888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45959.910023263888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45959.910023263888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45959.910023263888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45959.910023263888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45959.910023263888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45959.910023263888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45959.910023263888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45959.910023263888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45959.910023263888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45959.910023263888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45959.910023263888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45959.910023263888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45959.910023263888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45959.910023263888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45959.910023263888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45959.910023263888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45959.910023263888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45959.910023263888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45959.910023263888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45959.910023263888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45959.910023263888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45959.910023263888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45959.910023263888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45959.910023263888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45959.910023263888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45959.910023263888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45959.910023263888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45959.910023263888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45959.910023263888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45959.910023263888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45959.910023263888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45959.910023263888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45959.910023263888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45959.910023263888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45959.910023263888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45959.910023263888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45959.910023263888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45959.910023263888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45959.910023263888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45959.910023263888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45959.910023263888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45959.910023263888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45959.910023263888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45959.910023263888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45959.910023263888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45959.910023263888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45959.910023263888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45959.910023263888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45959.910023263888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45959.910023263888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45959.910023263888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45959.910023263888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45959.910023263888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45959.910023263888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45959.910023263888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45959.910023263888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45959.910023263888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45959.910023263888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45959.910023263888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45959.910023263888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45959.910023263888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45959.910023263888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45959.910023263888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45959.910023263888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45959.910023263888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45959.910023263888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45959.910023263888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45959.910023263888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45959.910023263888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45959.910023263888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45959.910023263888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45959.910023263888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45959.910023263888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45959.910023263888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45959.910023263888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45959.910023263888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45959.910023263888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45959.910023263888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45959.910023263888</v>
      </c>
      <c r="H163" s="123"/>
      <c r="I163" s="119" t="str">
        <f>IFERROR(VLOOKUP(D163,DB!A:F,6,0),"")</f>
        <v/>
      </c>
      <c r="J163" s="119" t="str">
        <f>IFERROR(VLOOKUP(D163,DB!A:G,7,0),"")</f>
        <v/>
      </c>
      <c r="K163" s="125"/>
      <c r="L163" s="121" t="str">
        <f>IFERROR(VLOOKUP(D163,DB!A:I,9,0),"")</f>
        <v/>
      </c>
    </row>
    <row r="164" spans="1:12" ht="15" customHeight="1">
      <c r="A164" s="126"/>
      <c r="B164" s="126" t="str">
        <f>IFERROR(VLOOKUP(D164,DB!A:K,11,0),"")</f>
        <v/>
      </c>
      <c r="C164" s="127"/>
      <c r="D164" s="128"/>
      <c r="E164" s="129"/>
      <c r="F164" s="130"/>
      <c r="G164" s="131">
        <f ca="1">IFERROR(NOW()-F164,"")</f>
        <v>45959.910023263888</v>
      </c>
      <c r="H164" s="130"/>
      <c r="I164" s="126" t="str">
        <f>IFERROR(VLOOKUP(D164,DB!A:F,6,0),"")</f>
        <v/>
      </c>
      <c r="J164" s="126" t="str">
        <f>IFERROR(VLOOKUP(D164,DB!A:G,7,0),"")</f>
        <v/>
      </c>
      <c r="K164" s="132"/>
      <c r="L164" s="128" t="str">
        <f>IFERROR(VLOOKUP(D164,DB!A:I,9,0),"")</f>
        <v/>
      </c>
    </row>
  </sheetData>
  <dataValidations count="2">
    <dataValidation allowBlank="1" showInputMessage="1" showErrorMessage="1" sqref="E1" xr:uid="{A4F81451-56CC-4543-9497-104C4E44EE4B}"/>
    <dataValidation type="list" allowBlank="1" showInputMessage="1" showErrorMessage="1" sqref="E2:E5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68.077963078700122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33.721145949071797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11.248912152776029</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0.22629641203820938</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0.13376168981631054</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0.11605335648346227</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0.10812511573749362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9.4930671293695923E-2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s="152"/>
      <c r="E12" s="152"/>
      <c r="F12" s="153"/>
      <c r="G12" s="154">
        <f ca="1">IFERROR(NOW()-F12,"")</f>
        <v>45959.910023263888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45959.910023263888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45959.910023263888</v>
      </c>
      <c r="H14" s="153"/>
      <c r="I14" s="152" t="str">
        <f>IFERROR(VLOOKUP(D14,DB!A:F,6,0),"")</f>
        <v/>
      </c>
      <c r="J14" s="152" t="str">
        <f>IFERROR(VLOOKUP(D14,DB!A:G,7,0),"")</f>
        <v/>
      </c>
      <c r="K14" s="152"/>
      <c r="L14" s="152" t="str">
        <f>IFERROR(VLOOKUP(D14,DB!A:I,9,0),"")</f>
        <v/>
      </c>
    </row>
    <row r="15" spans="1:13" ht="15.75">
      <c r="A15" s="152"/>
      <c r="B15" s="152" t="str">
        <f>IFERROR(VLOOKUP(D15,DB!A:K,11,0),"")</f>
        <v/>
      </c>
      <c r="C15" s="152"/>
      <c r="D15" s="171"/>
      <c r="E15" s="152"/>
      <c r="F15" s="153"/>
      <c r="G15" s="154">
        <f ca="1">IFERROR(NOW()-F15,"")</f>
        <v>45959.910023263888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45959.910023263888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45959.910023263888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45959.910023263888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45959.910023263888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45959.910023263888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45959.910023263888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45959.910023263888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45959.910023263888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45959.910023263888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45959.910023263888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45959.910023263888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45959.910023263888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45959.910023263888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45959.910023263888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45959.910023263888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45959.910023263888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45959.910023263888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45959.910023263888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45959.910023263888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45959.910023263888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45959.910023263888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45959.910023263888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45959.910023263888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45959.910023263888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45959.910023263888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45959.910023263888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45959.910023263888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45959.910023263888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45959.910023263888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45959.910023263888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45959.910023263888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45959.910023263888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45959.910023263888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45959.910023263888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45959.910023263888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45959.910023263888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45959.910023263888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45959.910023263888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45959.910023263888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45959.910023263888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45959.910023263888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45959.910023263888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45959.910023263888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45959.910023263888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45959.910023263888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45959.910023263888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45959.910023263888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45959.910023263888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45959.910023263888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45959.910023263888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45959.910023263888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45959.910023263888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45959.910023263888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45959.910023263888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45959.910023263888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45959.910023263888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45959.910023263888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45959.910023263888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45959.910023263888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45959.910023263888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45959.910023263888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45959.910023263888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45959.910023263888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45959.910023263888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45959.910023263888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45959.910023263888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45959.910023263888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45959.910023263888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45959.910023263888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45959.910023263888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45959.910023263888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45959.910023263888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45959.910023263888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45959.910023263888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45959.910023263888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45959.910023263888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45959.910023263888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45959.910023263888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45959.910023263888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45959.910023263888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45959.910023263888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45959.910023263888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45959.910023263888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45959.910023263888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45959.910023263888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45959.910023263888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45959.910023263888</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45959.910023263888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45959.910023263888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45959.910023263888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45959.910023263888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45959.910023263888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45959.910023263888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45959.910023263888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45959.910023263888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45959.910023263888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45959.910023263888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45959.910023263888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45959.910023263888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45959.910023263888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45959.910023263888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45959.910023263888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45959.910023263888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45959.910023263888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45959.910023263888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45959.910023263888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45959.910023263888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45959.910023263888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45959.910023263888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45959.910023263888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45959.910023263888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45959.910023263888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45959.910023263888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45959.910023263888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45959.910023263888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45959.910023263888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45959.910023263888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45959.910023263888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45959.910023263888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45959.910023263888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45959.910023263888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45959.910023263888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45959.910023263888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45959.910023263888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45959.910023263888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45959.910023263888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45959.910023263888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45959.910023263888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45959.910023263888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45959.910023263888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45959.910023263888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45959.910023263888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45959.910023263888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45959.910023263888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45959.910023263888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45959.910023263888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45959.910023263888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45959.910023263888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45959.910023263888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45959.910023263888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45959.910023263888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45959.910023263888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45959.910023263888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45959.910023263888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45959.910023263888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45959.910023263888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45959.910023263888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45959.910023263888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45959.910023263888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45959.910023263888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45959.910023263888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45959.910023263888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45959.910023263888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45959.910023263888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45959.910023263888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45959.910023263888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45959.910023263888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45959.910023263888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45959.910023263888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45959.910023263888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45959.910023263888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45959.910023263888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45959.910023263888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45959.910023263888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45959.910023263888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45959.910023263888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45959.910023263888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45959.910023263888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45959.910023263888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45959.910023263888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45959.910023263888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45959.910023263888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45959.910023263888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45959.910023263888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45959.910023263888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45959.910023263888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45959.910023263888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45959.910023263888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45959.910023263888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45959.910023263888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45959.910023263888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45959.910023263888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45959.910023263888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45959.910023263888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45959.910023263888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45959.910023263888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45959.910023263888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45959.910023263888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45959.910023263888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45959.910023263888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45959.910023263888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45959.910023263888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45959.910023263888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45959.910023263888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45959.910023263888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45959.910023263888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45959.910023263888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45959.910023263888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45959.910023263888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45959.910023263888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45959.910023263888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45959.910023263888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45959.910023263888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45959.910023263888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45959.910023263888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45959.910023263888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45959.910023263888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45959.910023263888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45959.910023263888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45959.910023263888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45959.910023263888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45959.910023263888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45959.910023263888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45959.910023263888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45959.910023263888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45959.910023263888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45959.910023263888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45959.910023263888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45959.910023263888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45959.910023263888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45959.910023263888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45959.910023263888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45959.910023263888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45959.910023263888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45959.910023263888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45959.910023263888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45959.910023263888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45959.910023263888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45959.910023263888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45959.910023263888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45959.910023263888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45959.910023263888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45959.910023263888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45959.910023263888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45959.910023263888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45959.910023263888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45959.910023263888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45959.910023263888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45959.910023263888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45959.910023263888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45959.910023263888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45959.910023263888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45959.910023263888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45959.910023263888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45959.910023263888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45959.910023263888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45959.910023263888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45959.910023263888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45959.910023263888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45959.910023263888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45959.910023263888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45959.910023263888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45959.910023263888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45959.910023263888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45959.910023263888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45959.910023263888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45959.910023263888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45959.910023263888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45959.910023263888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45959.910023263888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45959.910023263888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45959.910023263888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45959.910023263888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45959.910023263888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45959.910023263888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45959.910023263888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45959.910023263888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45959.910023263888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45959.910023263888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45959.910023263888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45959.910023263888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45959.910023263888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45959.910023263888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45959.910023263888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45959.910023263888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45959.910023263888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45959.910023263888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45959.910023263888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45959.910023263888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45959.910023263888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45959.910023263888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45959.910023263888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45959.910023263888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45959.910023263888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45959.910023263888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45959.910023263888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45959.910023263888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45959.910023263888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45959.910023263888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45959.910023263888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45959.910023263888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45959.910023263888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45959.910023263888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45959.910023263888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45959.910023263888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45959.910023263888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45959.910023263888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45959.910023263888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45959.910023263888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45959.910023263888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45959.910023263888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45959.910023263888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45959.910023263888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45959.910023263888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45959.910023263888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45959.910023263888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45959.910023263888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45959.910023263888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45959.910023263888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45959.910023263888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45959.910023263888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45959.910023263888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45959.910023263888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45959.910023263888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45959.910023263888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45959.910023263888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45959.910023263888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45959.910023263888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45959.910023263888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45959.910023263888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45959.910023263888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45959.910023263888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45959.910023263888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45959.910023263888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45959.910023263888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45959.910023263888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45959.910023263888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45959.910023263888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45959.910023263888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45959.910023263888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45959.910023263888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45959.910023263888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45959.910023263888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45959.910023263888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45959.910023263888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45959.910023263888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45959.910023263888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45959.910023263888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45959.910023263888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45959.910023263888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45959.910023263888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45959.910023263888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45959.910023263888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45959.910023263888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45959.910023263888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45959.910023263888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45959.910023263888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45959.910023263888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45959.910023263888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45959.910023263888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45959.910023263888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45959.910023263888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45959.910023263888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45959.910023263888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45959.910023263888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45959.910023263888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45959.910023263888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45959.910023263888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45959.910023263888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45959.910023263888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45959.910023263888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45959.910023263888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45959.910023263888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45959.910023263888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45959.910023263888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45959.910023263888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45959.910023263888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45959.910023263888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45959.910023263888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45959.910023263888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45959.910023263888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45959.910023263888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45959.910023263888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45959.910023263888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45959.910023263888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45959.910023263888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45959.910023263888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45959.910023263888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45959.910023263888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45959.910023263888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45959.910023263888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45959.910023263888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45959.910023263888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45959.910023263888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45959.910023263888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45959.910023263888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45959.910023263888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45959.910023263888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45959.910023263888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45959.910023263888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45959.910023263888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45959.910023263888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45959.910023263888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45959.910023263888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45959.910023263888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45959.910023263888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45959.910023263888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45959.910023263888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45959.910023263888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45959.910023263888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45959.910023263888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45959.910023263888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45959.910023263888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45959.910023263888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45959.910023263888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45959.910023263888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45959.910023263888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45959.910023263888</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6" ht="15"/>
    <row r="1297" ht="15"/>
    <row r="1298"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tabSelected="1"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
        <v>5398</v>
      </c>
      <c r="C2" s="105">
        <v>1</v>
      </c>
      <c r="D2" s="104" t="s">
        <v>30015</v>
      </c>
      <c r="E2" s="106" t="s">
        <v>39021</v>
      </c>
      <c r="F2" s="104" t="s">
        <v>39134</v>
      </c>
      <c r="G2" s="174">
        <v>45959.903634259259</v>
      </c>
      <c r="H2" s="107">
        <v>45959.897974537038</v>
      </c>
      <c r="I2" s="103" t="str">
        <f>IFERROR(VLOOKUP(D2,DB!A:F,6,0),"")</f>
        <v>SCECO</v>
      </c>
      <c r="J2" s="102" t="str">
        <f>IFERROR(VLOOKUP(D2,DB!A:G,7,0),"")</f>
        <v>Dead</v>
      </c>
      <c r="K2" s="108"/>
      <c r="L2" s="109" t="str">
        <f>IFERROR(VLOOKUP(D2,DB!A:I,9,0),"")</f>
        <v>Latis</v>
      </c>
    </row>
    <row r="3" spans="1:16383" ht="31.5" customHeight="1">
      <c r="A3" s="104"/>
      <c r="B3" s="103"/>
      <c r="C3" s="105"/>
      <c r="D3" s="103"/>
      <c r="E3" s="106"/>
      <c r="F3" s="107"/>
      <c r="G3" s="77">
        <f ca="1">IFERROR(NOW()-F3,"-")</f>
        <v>45959.910023263888</v>
      </c>
      <c r="H3" s="107"/>
      <c r="I3" s="103"/>
      <c r="J3" s="102"/>
      <c r="K3" s="108"/>
      <c r="L3" s="109" t="str">
        <f>IFERROR(VLOOKUP(D3,DB!A:I,9,0),"")</f>
        <v/>
      </c>
    </row>
    <row r="4" spans="1:16383" ht="31.5" customHeight="1">
      <c r="A4" s="104"/>
      <c r="B4" s="103" t="str">
        <f>IFERROR(VLOOKUP(D4,DB!A:K,11,0),"")</f>
        <v/>
      </c>
      <c r="C4" s="105"/>
      <c r="D4" s="170"/>
      <c r="E4" s="106"/>
      <c r="F4" s="107"/>
      <c r="G4" s="77">
        <f ca="1">IFERROR(NOW()-F4,"-")</f>
        <v>45959.910023263888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45959.910023263888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45959.910023263888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45959.910023263888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45959.910023263888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45959.910023263888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45959.910023263888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45959.910023263888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45959.910023263888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45959.910023263888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45959.910023263888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45959.910023263888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45959.910023263888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45959.910023263888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45959.910023263888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45959.910023263888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45959.910023263888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45959.910023263888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45959.910023263888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45959.910023263888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45959.910023263888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45959.910023263888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45959.910023263888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45959.910023263888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45959.910023263888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45959.910023263888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45959.910023263888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45959.910023263888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45959.910023263888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45959.910023263888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45959.910023263888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45959.910023263888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45959.910023263888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45959.910023263888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45959.910023263888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45959.910023263888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45959.910023263888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45959.910023263888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45959.910023263888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45959.910023263888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45959.910023263888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45959.910023263888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45959.910023263888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45959.910023263888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45959.910023263888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45959.910023263888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45959.910023263888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45959.910023263888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45959.910023263888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45959.910023263888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45959.910023263888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45959.910023263888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45959.910023263888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45959.910023263888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45959.910023263888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45959.910023263888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45959.910023263888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45959.910023263888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45959.910023263888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45959.910023263888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45959.910023263888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45959.910023263888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45959.910023263888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45959.910023263888</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2025-10-29T18:50:27Z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