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52" documentId="13_ncr:1_{F6CB121F-512D-4AA6-A0C1-0FB36C537598}" xr6:coauthVersionLast="47" xr6:coauthVersionMax="47" xr10:uidLastSave="{08331030-CF75-4DFD-9BC6-4B06146C728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<sst xmlns="http://schemas.openxmlformats.org/spreadsheetml/2006/main" count="179018" uniqueCount="39102">
  <si>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</si>
  <si>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</si>
  <si>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</si>
  <si>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</si>
  <si>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</si>
  <si>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</si>
  <si>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</si>
  <si>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</si>
  <si>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</si>
  <si>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</si>
  <si>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</si>
  <si>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</si>
  <si>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</si>
  <si>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</si>
  <si>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</si>
  <si>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</si>
  <si>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</si>
  <si>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</si>
  <si>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</si>
  <si>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</si>
  <si>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</si>
  <si>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</si>
  <si>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</si>
  <si>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</si>
  <si>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</si>
  <si>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</si>
  <si>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</si>
  <si>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</si>
  <si>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</si>
  <si>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</si>
  <si>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</si>
  <si>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</si>
  <si>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</si>
  <si>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</si>
  <si>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</si>
  <si>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</si>
  <si>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</si>
  <si>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</si>
  <si>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</si>
  <si>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</si>
  <si>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</si>
  <si>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</si>
  <si>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</si>
  <si>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</si>
  <si>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</si>
  <si>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</si>
  <si>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</si>
  <si>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</si>
  <si>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</si>
  <si>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</si>
  <si>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</si>
  <si>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</si>
  <si>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</si>
  <si>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</si>
  <si>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</si>
  <si>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</si>
  <si>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</si>
  <si>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</si>
  <si>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</si>
  <si>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</si>
  <si>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</si>
  <si>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</si>
  <si>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</si>
  <si>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</si>
  <si>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</si>
  <si>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</si>
  <si>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</si>
  <si>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</si>
  <si>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</si>
  <si>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</si>
  <si>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</si>
  <si>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</si>
  <si>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</si>
  <si>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</si>
  <si>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</si>
  <si>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</si>
  <si>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</si>
  <si>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</si>
  <si>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</si>
  <si>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</si>
  <si>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</si>
  <si>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</si>
  <si>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</si>
  <si>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</si>
  <si>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</si>
  <si>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</si>
  <si>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</si>
  <si>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</si>
  <si>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</si>
  <si>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</si>
  <si>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</si>
  <si>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</si>
  <si>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</si>
  <si>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</si>
  <si>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</si>
  <si>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</si>
  <si>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</si>
  <si>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</si>
  <si>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</si>
  <si>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</si>
  <si>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</si>
  <si>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</si>
  <si>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</si>
  <si>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</si>
  <si>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</si>
  <si>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</si>
  <si>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</si>
  <si>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</si>
  <si>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</si>
  <si>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</si>
  <si>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</si>
  <si>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</si>
  <si>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</si>
  <si>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</si>
  <si>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</si>
  <si>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</si>
  <si>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</si>
  <si>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</si>
  <si>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</si>
  <si>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</si>
  <si>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</si>
  <si>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</si>
  <si>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</si>
  <si>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</si>
  <si>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</si>
  <si>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</si>
  <si>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</si>
  <si>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</si>
  <si>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</si>
  <si>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</si>
  <si>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</si>
  <si>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</si>
  <si>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</si>
  <si>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</si>
  <si>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</si>
  <si>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</si>
  <si>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</si>
  <si>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</si>
  <si>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</si>
  <si>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</si>
  <si>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</si>
  <si>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</si>
  <si>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</si>
  <si>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</si>
  <si>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</si>
  <si>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</si>
  <si>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</si>
  <si>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</si>
  <si>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</si>
  <si>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</si>
  <si>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</si>
  <si>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</si>
  <si>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</si>
  <si>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</si>
  <si>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</si>
  <si>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</si>
  <si>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</si>
  <si>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</si>
  <si>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</si>
  <si>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</si>
  <si>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</si>
  <si>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</si>
  <si>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</si>
  <si>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</si>
  <si>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</si>
  <si>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</si>
  <si>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</si>
  <si>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</si>
  <si>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</si>
  <si>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</si>
  <si>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</si>
  <si>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</si>
  <si>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</si>
  <si>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</si>
  <si>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</si>
  <si>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</si>
  <si>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</si>
  <si>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</si>
  <si>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</si>
  <si>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</si>
  <si>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</si>
  <si>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</si>
  <si>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</si>
  <si>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</si>
  <si>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</si>
  <si>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</si>
  <si>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</si>
  <si>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</si>
  <si>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</si>
  <si>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</si>
  <si>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</si>
  <si>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</si>
  <si>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</si>
  <si>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</si>
  <si>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</si>
  <si>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</si>
  <si>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</si>
  <si>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</si>
  <si>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</si>
  <si>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</si>
  <si>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</si>
  <si>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</si>
  <si>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</si>
  <si>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</si>
  <si>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</si>
  <si>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</si>
  <si>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</si>
  <si>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</si>
  <si>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</si>
  <si>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</si>
  <si>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</si>
  <si>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</si>
  <si>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</si>
  <si>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</si>
  <si>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</si>
  <si>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</si>
  <si>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</si>
  <si>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</si>
  <si>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</si>
  <si>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</si>
  <si>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</si>
  <si>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</si>
  <si>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</si>
  <si>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</si>
  <si>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</si>
  <si>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</si>
  <si>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</si>
  <si>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</si>
  <si>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</si>
  <si>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</si>
  <si>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</si>
  <si>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</si>
  <si>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</si>
  <si>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</si>
  <si>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</si>
  <si>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</si>
  <si>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</si>
  <si>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</si>
  <si>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</si>
  <si>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</si>
  <si>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</si>
  <si>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</si>
  <si>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</si>
  <si>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</si>
  <si>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</si>
  <si>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</si>
  <si>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</si>
  <si>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</si>
  <si>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</si>
  <si>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</si>
  <si>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</si>
  <si>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</si>
  <si>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</si>
  <si>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</si>
  <si>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</si>
  <si>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</si>
  <si>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</si>
  <si>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</si>
  <si>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</si>
  <si>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</si>
  <si>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</si>
  <si>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</si>
  <si>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</si>
  <si>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</si>
  <si>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</si>
  <si>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</si>
  <si>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</si>
  <si>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</si>
  <si>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</si>
  <si>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</si>
  <si>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</si>
  <si>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</si>
  <si>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</si>
  <si>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</si>
  <si>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</si>
  <si>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</si>
  <si>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</si>
  <si>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</si>
  <si>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</si>
  <si>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</si>
  <si>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</si>
  <si>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</si>
  <si>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</si>
  <si>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</si>
  <si>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</si>
  <si>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</si>
  <si>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</si>
  <si>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</si>
  <si>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</si>
  <si>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</si>
  <si>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</si>
  <si>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</si>
  <si>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</si>
  <si>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</si>
  <si>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</si>
  <si>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</si>
  <si>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</si>
  <si>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</si>
  <si>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</si>
  <si>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</si>
  <si>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</si>
  <si>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</si>
  <si>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</si>
  <si>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</si>
  <si>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</si>
  <si>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</si>
  <si>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</si>
  <si>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</si>
  <si>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</si>
  <si>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</si>
  <si>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</si>
  <si>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</si>
  <si>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</si>
  <si>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</si>
  <si>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</si>
  <si>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</si>
  <si>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</si>
  <si>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</si>
  <si>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</si>
  <si>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</si>
  <si>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</si>
  <si>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</si>
  <si>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</si>
  <si>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</si>
  <si>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</si>
  <si>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</si>
  <si>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</si>
  <si>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</si>
  <si>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</si>
  <si>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</si>
  <si>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</si>
  <si>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</si>
  <si>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</si>
  <si>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</si>
  <si>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</si>
  <si>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</si>
  <si>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</si>
  <si>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</si>
  <si>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</si>
  <si>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</si>
  <si>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</si>
  <si>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</si>
  <si>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</si>
  <si>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</si>
  <si>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</si>
  <si>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</si>
  <si>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</si>
  <si>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</si>
  <si>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</si>
  <si>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</si>
  <si>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</si>
  <si>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</si>
  <si>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</si>
  <si>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</si>
  <si>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</si>
  <si>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</si>
  <si>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</si>
  <si>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</si>
  <si>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</si>
  <si>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</si>
  <si>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</si>
  <si>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</si>
  <si>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</si>
  <si>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</si>
  <si>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</si>
  <si>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</si>
  <si>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</si>
  <si>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</si>
  <si>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</si>
  <si>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</si>
  <si>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</si>
  <si>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</si>
  <si>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</si>
  <si>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</si>
  <si>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</si>
  <si>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</si>
  <si>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</si>
  <si>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</si>
  <si>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</si>
  <si>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</si>
  <si>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</si>
  <si>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</si>
  <si>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</si>
  <si>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</si>
  <si>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</si>
  <si>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</si>
  <si>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</si>
  <si>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</si>
  <si>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</si>
  <si>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</si>
  <si>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</si>
  <si>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</si>
  <si>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</si>
  <si>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</si>
  <si>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</si>
  <si>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</si>
  <si>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</si>
  <si>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</si>
  <si>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</si>
  <si>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</si>
  <si>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</si>
  <si>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</si>
  <si>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</si>
  <si>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</si>
  <si>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</si>
  <si>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</si>
  <si>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</si>
  <si>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</si>
  <si>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</si>
  <si>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</si>
  <si>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</si>
  <si>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</si>
  <si>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</si>
  <si>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</si>
  <si>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</si>
  <si>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</si>
  <si>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</si>
  <si>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</si>
  <si>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</si>
  <si>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</si>
  <si>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</si>
  <si>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</si>
  <si>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</si>
  <si>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</si>
  <si>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</si>
  <si>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</si>
  <si>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</si>
  <si>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</si>
  <si>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</si>
  <si>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</si>
  <si>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</si>
  <si>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</si>
  <si>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</si>
  <si>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</si>
  <si>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</si>
  <si>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</si>
  <si>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</si>
  <si>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</si>
  <si>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</si>
  <si>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</si>
  <si>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</si>
  <si>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</si>
  <si>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</si>
  <si>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</si>
  <si>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</si>
  <si>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</si>
  <si>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</si>
  <si>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</si>
  <si>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</si>
  <si>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</si>
  <si>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</si>
  <si>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</si>
  <si>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</si>
  <si>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</si>
  <si>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</si>
  <si>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</si>
  <si>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</si>
  <si>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</si>
  <si>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</si>
  <si>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</si>
  <si>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</si>
  <si>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</si>
  <si>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</si>
  <si>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</si>
  <si>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</si>
  <si>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</si>
  <si>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</si>
  <si>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</si>
  <si>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</si>
  <si>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</si>
  <si>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</si>
  <si>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</si>
  <si>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</si>
  <si>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</si>
  <si>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</si>
  <si>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</si>
  <si>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</si>
  <si>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</si>
  <si>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</si>
  <si>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</si>
  <si>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</si>
  <si>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</si>
  <si>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</si>
  <si>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</si>
  <si>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</si>
  <si>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</si>
  <si>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</si>
  <si>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</si>
  <si>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</si>
  <si>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</si>
  <si>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</si>
  <si>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</si>
  <si>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</si>
  <si>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</si>
  <si>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</si>
  <si>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</si>
  <si>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</si>
  <si>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</si>
  <si>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</si>
  <si>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</si>
  <si>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</si>
  <si>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</si>
  <si>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</si>
  <si>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</si>
  <si>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</si>
  <si>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</si>
  <si>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</si>
  <si>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</si>
  <si>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</si>
  <si>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</si>
  <si>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</si>
  <si>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</si>
  <si>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</si>
  <si>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</si>
  <si>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</si>
  <si>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</si>
  <si>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</si>
  <si>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</si>
  <si>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</si>
  <si>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</si>
  <si>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</si>
  <si>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</si>
  <si>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</si>
  <si>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</si>
  <si>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</si>
  <si>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</si>
  <si>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</si>
  <si>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</si>
  <si>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</si>
  <si>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</si>
  <si>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</si>
  <si>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</si>
  <si>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</si>
  <si>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</si>
  <si>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</si>
  <si>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</si>
  <si>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</si>
  <si>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</si>
  <si>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</si>
  <si>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</si>
  <si>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</si>
  <si>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</si>
  <si>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</si>
  <si>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</si>
  <si>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</si>
  <si>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</si>
  <si>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</si>
  <si>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</si>
  <si>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</si>
  <si>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</si>
  <si>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</si>
  <si>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</si>
  <si>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</si>
  <si>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</si>
  <si>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</si>
  <si>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</si>
  <si>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</si>
  <si>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</si>
  <si>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</si>
  <si>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</si>
  <si>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</si>
  <si>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</si>
  <si>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</si>
  <si>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</si>
  <si>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</si>
  <si>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</si>
  <si>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</si>
  <si>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</si>
  <si>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</si>
  <si>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</si>
  <si>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</si>
  <si>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</si>
  <si>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</si>
  <si>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</si>
  <si>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</si>
  <si>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</si>
  <si>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</si>
  <si>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</si>
  <si>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</si>
  <si>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</si>
  <si>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</si>
  <si>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</si>
  <si>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</si>
  <si>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</si>
  <si>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</si>
  <si>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</si>
  <si>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</si>
  <si>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</si>
  <si>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</si>
  <si>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</si>
  <si>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</si>
  <si>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</si>
  <si>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</si>
  <si>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</si>
  <si>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</si>
  <si>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</si>
  <si>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</si>
  <si>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</si>
  <si>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</si>
  <si>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</si>
  <si>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</si>
  <si>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</si>
  <si>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</si>
  <si>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</si>
  <si>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</si>
  <si>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</si>
  <si>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</si>
  <si>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</si>
  <si>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</si>
  <si>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</si>
  <si>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</si>
  <si>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</si>
  <si>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</si>
  <si>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</si>
  <si>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</si>
  <si>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</si>
  <si>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</si>
  <si>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</si>
  <si>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</si>
  <si>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</si>
  <si>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</si>
  <si>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</si>
  <si>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</si>
  <si>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</si>
  <si>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</si>
  <si>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</si>
  <si>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</si>
  <si>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</si>
  <si>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</si>
  <si>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</si>
  <si>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</si>
  <si>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</si>
  <si>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</si>
  <si>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</si>
  <si>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</si>
  <si>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</si>
  <si>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</si>
  <si>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</si>
  <si>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</si>
  <si>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</si>
  <si>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</si>
  <si>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</si>
  <si>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</si>
  <si>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</si>
  <si>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</si>
  <si>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</si>
  <si>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</si>
  <si>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</si>
  <si>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</si>
  <si>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</si>
  <si>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</si>
  <si>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</si>
  <si>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</si>
  <si>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</si>
  <si>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</si>
  <si>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</si>
  <si>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</si>
  <si>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</si>
  <si>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</si>
  <si>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</si>
  <si>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</si>
  <si>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</si>
  <si>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</si>
  <si>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</si>
  <si>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</si>
  <si>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</si>
  <si>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</si>
  <si>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</si>
  <si>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</si>
  <si>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</si>
  <si>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</si>
  <si>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</si>
  <si>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</si>
  <si>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</si>
  <si>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</si>
  <si>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</si>
  <si>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</si>
  <si>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</si>
  <si>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</si>
  <si>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</si>
  <si>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</si>
  <si>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</si>
  <si>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</si>
  <si>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</si>
  <si>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</si>
  <si>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</si>
  <si>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</si>
  <si>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</si>
  <si>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</si>
  <si>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</si>
  <si>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</si>
  <si>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</si>
  <si>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</si>
  <si>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</si>
  <si>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</si>
  <si>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</si>
  <si>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</si>
  <si>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</si>
  <si>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</si>
  <si>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</si>
  <si>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</si>
  <si>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</si>
  <si>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</si>
  <si>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</si>
  <si>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</si>
  <si>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</si>
  <si>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</si>
  <si>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</si>
  <si>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</si>
  <si>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</si>
  <si>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</si>
  <si>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</si>
  <si>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</si>
  <si>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</si>
  <si>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</si>
  <si>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</si>
  <si>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</si>
  <si>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</si>
  <si>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</si>
  <si>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</si>
  <si>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</si>
  <si>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</si>
  <si>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</si>
  <si>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</si>
  <si>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</si>
  <si>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</si>
  <si>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</si>
  <si>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</si>
  <si>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</si>
  <si>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</si>
  <si>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</si>
  <si>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</si>
  <si>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</si>
  <si>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</si>
  <si>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</si>
  <si>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</si>
  <si>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</si>
  <si>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</si>
  <si>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</si>
  <si>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</si>
  <si>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</si>
  <si>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</si>
  <si>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</si>
  <si>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</si>
  <si>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</si>
  <si>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</si>
  <si>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</si>
  <si>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</si>
  <si>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</si>
  <si>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</si>
  <si>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</si>
  <si>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</si>
  <si>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</si>
  <si>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</si>
  <si>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</si>
  <si>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</si>
  <si>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</si>
  <si>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</si>
  <si>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</si>
  <si>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</si>
  <si>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</si>
  <si>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</si>
  <si>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</si>
  <si>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</si>
  <si>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</si>
  <si>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</si>
  <si>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</si>
  <si>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</si>
  <si>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</si>
  <si>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</si>
  <si>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</si>
  <si>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</si>
  <si>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</si>
  <si>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</si>
  <si>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</si>
  <si>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</si>
  <si>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</si>
  <si>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</si>
  <si>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</si>
  <si>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</si>
  <si>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</si>
  <si>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</si>
  <si>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</si>
  <si>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</si>
  <si>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</si>
  <si>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</si>
  <si>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</si>
  <si>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</si>
  <si>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</si>
  <si>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</si>
  <si>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</si>
  <si>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</si>
  <si>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</si>
  <si>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</si>
  <si>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</si>
  <si>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</si>
  <si>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</si>
  <si>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</si>
  <si>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</si>
  <si>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</si>
  <si>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</si>
  <si>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</si>
  <si>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</si>
  <si>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</si>
  <si>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</si>
  <si>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</si>
  <si>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</si>
  <si>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</si>
  <si>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</si>
  <si>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</si>
  <si>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</si>
  <si>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</si>
  <si>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</si>
  <si>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</si>
  <si>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</si>
  <si>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</si>
  <si>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</si>
  <si>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</si>
  <si>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</si>
  <si>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</si>
  <si>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</si>
  <si>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</si>
  <si>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</si>
  <si>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</si>
  <si>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</si>
  <si>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</si>
  <si>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</si>
  <si>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</si>
  <si>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</si>
  <si>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</si>
  <si>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</si>
  <si>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</si>
  <si>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</si>
  <si>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</si>
  <si>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</si>
  <si>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</si>
  <si>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</si>
  <si>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</si>
  <si>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</si>
  <si>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</si>
  <si>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</si>
  <si>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</si>
  <si>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</si>
  <si>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</si>
  <si>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</si>
  <si>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</si>
  <si>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</si>
  <si>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</si>
  <si>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</si>
  <si>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</si>
  <si>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</si>
  <si>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</si>
  <si>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</si>
  <si>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</si>
  <si>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</si>
  <si>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</si>
  <si>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</si>
  <si>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</si>
  <si>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</si>
  <si>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</si>
  <si>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</si>
  <si>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</si>
  <si>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</si>
  <si>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</si>
  <si>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</si>
  <si>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</si>
  <si>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</si>
  <si>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</si>
  <si>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</si>
  <si>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</si>
  <si>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</si>
  <si>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</si>
  <si>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</si>
  <si>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</si>
  <si>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</si>
  <si>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</si>
  <si>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</si>
  <si>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</si>
  <si>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</si>
  <si>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</si>
  <si>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</si>
  <si>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</si>
  <si>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</si>
  <si>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</si>
  <si>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</si>
  <si>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</si>
  <si>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</si>
  <si>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</si>
  <si>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</si>
  <si>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</si>
  <si>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</si>
  <si>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</si>
  <si>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</si>
  <si>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</si>
  <si>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</si>
  <si>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</si>
  <si>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</si>
  <si>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</si>
  <si>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</si>
  <si>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</si>
  <si>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</si>
  <si>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</si>
  <si>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</si>
  <si>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</si>
  <si>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</si>
  <si>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</si>
  <si>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</si>
  <si>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</si>
  <si>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</si>
  <si>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</si>
  <si>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</si>
  <si>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</si>
  <si>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</si>
  <si>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</si>
  <si>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</si>
  <si>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</si>
  <si>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</si>
  <si>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</si>
  <si>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</si>
  <si>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</si>
  <si>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</si>
  <si>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</si>
  <si>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</si>
  <si>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</si>
  <si>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</si>
  <si>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</si>
  <si>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</si>
  <si>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</si>
  <si>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</si>
  <si>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</si>
  <si>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</si>
  <si>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</si>
  <si>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</si>
  <si>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</si>
  <si>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</si>
  <si>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</si>
  <si>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</si>
  <si>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</si>
  <si>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</si>
  <si>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</si>
  <si>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</si>
  <si>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</si>
  <si>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</si>
  <si>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</si>
  <si>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</si>
  <si>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</si>
  <si>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</si>
  <si>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</si>
  <si>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</si>
  <si>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</si>
  <si>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</si>
  <si>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</si>
  <si>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</si>
  <si>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</si>
  <si>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</si>
  <si>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</si>
  <si>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</si>
  <si>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</si>
  <si>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</si>
  <si>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</si>
  <si>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</si>
  <si>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</si>
  <si>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</si>
  <si>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</si>
  <si>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</si>
  <si>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</si>
  <si>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</si>
  <si>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</si>
  <si>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</si>
  <si>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</si>
  <si>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</si>
  <si>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</si>
  <si>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</si>
  <si>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</si>
  <si>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</si>
  <si>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</si>
  <si>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</si>
  <si>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</si>
  <si>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</si>
  <si>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</si>
  <si>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</si>
  <si>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</si>
  <si>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</si>
  <si>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</si>
  <si>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</si>
  <si>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</si>
  <si>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</si>
  <si>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</si>
  <si>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</si>
  <si>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</si>
  <si>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</si>
  <si>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</si>
  <si>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</si>
  <si>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</si>
  <si>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</si>
  <si>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</si>
  <si>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</si>
  <si>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</si>
  <si>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</si>
  <si>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</si>
  <si>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</si>
  <si>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</si>
  <si>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</si>
  <si>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</si>
  <si>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</si>
  <si>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</si>
  <si>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</si>
  <si>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</si>
  <si>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</si>
  <si>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</si>
  <si>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</si>
  <si>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</si>
  <si>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</si>
  <si>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</si>
  <si>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</si>
  <si>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</si>
  <si>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</si>
  <si>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</si>
  <si>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</si>
  <si>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</si>
  <si>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</si>
  <si>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</si>
  <si>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</si>
  <si>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</si>
  <si>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</si>
  <si>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</si>
  <si>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</si>
  <si>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</si>
  <si>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</si>
  <si>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</si>
  <si>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</si>
  <si>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</si>
  <si>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</si>
  <si>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</si>
  <si>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</si>
  <si>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</si>
  <si>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</si>
  <si>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</si>
  <si>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</si>
  <si>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</si>
  <si>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</si>
  <si>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</si>
  <si>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</si>
  <si>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</si>
  <si>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</si>
  <si>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</si>
  <si>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</si>
  <si>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</si>
  <si>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</si>
  <si>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</si>
  <si>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</si>
  <si>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</si>
  <si>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</si>
  <si>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</si>
  <si>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</si>
  <si>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</si>
  <si>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</si>
  <si>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</si>
  <si>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</si>
  <si>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</si>
  <si>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</si>
  <si>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</si>
  <si>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</si>
  <si>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</si>
  <si>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</si>
  <si>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</si>
  <si>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</si>
  <si>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</si>
  <si>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</si>
  <si>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</si>
  <si>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</si>
  <si>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</si>
  <si>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</si>
  <si>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</si>
  <si>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</si>
  <si>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</si>
  <si>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</si>
  <si>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</si>
  <si>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</si>
  <si>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</si>
  <si>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</si>
  <si>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</si>
  <si>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</si>
  <si>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</si>
  <si>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</si>
  <si>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</si>
  <si>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</si>
  <si>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</si>
  <si>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</si>
  <si>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</si>
  <si>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</si>
  <si>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</si>
  <si>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</si>
  <si>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</si>
  <si>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</si>
  <si>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</si>
  <si>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</si>
  <si>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</si>
  <si>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</si>
  <si>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</si>
  <si>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</si>
  <si>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</si>
  <si>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</si>
  <si>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</si>
  <si>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</si>
  <si>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</si>
  <si>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</si>
  <si>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</si>
  <si>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</si>
  <si>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</si>
  <si>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</si>
  <si>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</si>
  <si>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</si>
  <si>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</si>
  <si>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</si>
  <si>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</si>
  <si>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</si>
  <si>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</si>
  <si>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</si>
  <si>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</si>
  <si>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</si>
  <si>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</si>
  <si>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</si>
  <si>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</si>
  <si>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</si>
  <si>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</si>
  <si>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</si>
  <si>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</si>
  <si>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</si>
  <si>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</si>
  <si>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</si>
  <si>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</si>
  <si>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</si>
  <si>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</si>
  <si>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</si>
  <si>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</si>
  <si>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</si>
  <si>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</si>
  <si>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</si>
  <si>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</si>
  <si>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</si>
  <si>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</si>
  <si>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</si>
  <si>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</si>
  <si>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</si>
  <si>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</si>
  <si>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</si>
  <si>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</si>
  <si>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</si>
  <si>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</si>
  <si>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</si>
  <si>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</si>
  <si>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</si>
  <si>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</si>
  <si>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</si>
  <si>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</si>
  <si>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</si>
  <si>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</si>
  <si>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</si>
  <si>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</si>
  <si>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</si>
  <si>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</si>
  <si>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</si>
  <si>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</si>
  <si>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</si>
  <si>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</si>
  <si>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</si>
  <si>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</si>
  <si>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</si>
  <si>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</si>
  <si>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</si>
  <si>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</si>
  <si>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</si>
  <si>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</si>
  <si>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</si>
  <si>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</si>
  <si>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</si>
  <si>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</si>
  <si>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</si>
  <si>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</si>
  <si>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</si>
  <si>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</si>
  <si>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</si>
  <si>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</si>
  <si>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</si>
  <si>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</si>
  <si>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</si>
  <si>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</si>
  <si>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</si>
  <si>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</si>
  <si>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</si>
  <si>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</si>
  <si>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</si>
  <si>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</si>
  <si>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</si>
  <si>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</si>
  <si>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</si>
  <si>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</si>
  <si>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</si>
  <si>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</si>
  <si>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</si>
  <si>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</si>
  <si>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</si>
  <si>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</si>
  <si>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</si>
  <si>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</si>
  <si>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</si>
  <si>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</si>
  <si>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</si>
  <si>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</si>
  <si>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</si>
  <si>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</si>
  <si>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</si>
  <si>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</si>
  <si>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</si>
  <si>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</si>
  <si>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</si>
  <si>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</si>
  <si>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</si>
  <si>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</si>
  <si>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</si>
  <si>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</si>
  <si>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</si>
  <si>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</si>
  <si>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</si>
  <si>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</si>
  <si>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</si>
  <si>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</si>
  <si>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</si>
  <si>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</si>
  <si>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</si>
  <si>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</si>
  <si>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</si>
  <si>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</si>
  <si>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</si>
  <si>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</si>
  <si>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</si>
  <si>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</si>
  <si>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</si>
  <si>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</si>
  <si>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</si>
  <si>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</si>
  <si>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</si>
  <si>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</si>
  <si>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</si>
  <si>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</si>
  <si>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</si>
  <si>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</si>
  <si>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</si>
  <si>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</si>
  <si>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</si>
  <si>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</si>
  <si>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</si>
  <si>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</si>
  <si>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</si>
  <si>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</si>
  <si>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</si>
  <si>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</si>
  <si>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</si>
  <si>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</si>
  <si>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</si>
  <si>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</si>
  <si>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</si>
  <si>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</si>
  <si>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</si>
  <si>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</si>
  <si>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</si>
  <si>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</si>
  <si>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</si>
  <si>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</si>
  <si>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</si>
  <si>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</si>
  <si>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</si>
  <si>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</si>
  <si>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</si>
  <si>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</si>
  <si>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</si>
  <si>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</si>
  <si>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</si>
  <si>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</si>
  <si>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</si>
  <si>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</si>
  <si>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</si>
  <si>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</si>
  <si>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</si>
  <si>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</si>
  <si>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</si>
  <si>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</si>
  <si>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</si>
  <si>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</si>
  <si>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</si>
  <si>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</si>
  <si>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</si>
  <si>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</si>
  <si>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</si>
  <si>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</si>
  <si>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</si>
  <si>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</si>
  <si>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</si>
  <si>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</si>
  <si>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</si>
  <si>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</si>
  <si>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</si>
  <si>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</si>
  <si>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</si>
  <si>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</si>
  <si>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</si>
  <si>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</si>
  <si>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</si>
  <si>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</si>
  <si>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</si>
  <si>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</si>
  <si>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</si>
  <si>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</si>
  <si>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</si>
  <si>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</si>
  <si>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</si>
  <si>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</si>
  <si>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</si>
  <si>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</si>
  <si>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</si>
  <si>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</si>
  <si>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</si>
  <si>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</si>
  <si>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</si>
  <si>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</si>
  <si>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</si>
  <si>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</si>
  <si>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</si>
  <si>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</si>
  <si>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</si>
  <si>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</si>
  <si>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</si>
  <si>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</si>
  <si>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</si>
  <si>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</si>
  <si>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</si>
  <si>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</si>
  <si>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</si>
  <si>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</si>
  <si>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</si>
  <si>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</si>
  <si>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</si>
  <si>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</si>
  <si>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</si>
  <si>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</si>
  <si>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</si>
  <si>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</si>
  <si>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</si>
  <si>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</si>
  <si>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</si>
  <si>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</si>
  <si>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</si>
  <si>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</si>
  <si>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</si>
  <si>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</si>
  <si>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</si>
  <si>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</si>
  <si>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</si>
  <si>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</si>
  <si>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</si>
  <si>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</si>
  <si>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</si>
  <si>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</si>
  <si>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</si>
  <si>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</si>
  <si>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</si>
  <si>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</si>
  <si>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</si>
  <si>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</si>
  <si>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</si>
  <si>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</si>
  <si>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</si>
  <si>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</si>
  <si>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</si>
  <si>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</si>
  <si>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</si>
  <si>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</si>
  <si>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</si>
  <si>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</si>
  <si>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</si>
  <si>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</si>
  <si>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</si>
  <si>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</si>
  <si>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</si>
  <si>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</si>
  <si>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</si>
  <si>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</si>
  <si>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</si>
  <si>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</si>
  <si>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</si>
  <si>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</si>
  <si>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</si>
  <si>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</si>
  <si>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</si>
  <si>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</si>
  <si>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</si>
  <si>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</si>
  <si>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</si>
  <si>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</si>
  <si>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</si>
  <si>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</si>
  <si>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</si>
  <si>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</si>
  <si>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</si>
  <si>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</si>
  <si>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</si>
  <si>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</si>
  <si>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</si>
  <si>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</si>
  <si>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</si>
  <si>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</si>
  <si>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</si>
  <si>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</si>
  <si>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</si>
  <si>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</si>
  <si>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</si>
  <si>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</si>
  <si>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</si>
  <si>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</si>
  <si>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</si>
  <si>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</si>
  <si>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</si>
  <si>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</si>
  <si>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</si>
  <si>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</si>
  <si>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</si>
  <si>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</si>
  <si>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</si>
  <si>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</si>
  <si>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</si>
  <si>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</si>
  <si>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</si>
  <si>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</si>
  <si>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</si>
  <si>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</si>
  <si>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</si>
  <si>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</si>
  <si>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</si>
  <si>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</si>
  <si>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</si>
  <si>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</si>
  <si>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</si>
  <si>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</si>
  <si>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</si>
  <si>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</si>
  <si>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</si>
  <si>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</si>
  <si>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</si>
  <si>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</si>
  <si>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</si>
  <si>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</si>
  <si>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</si>
  <si>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</si>
  <si>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</si>
  <si>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</si>
  <si>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</si>
  <si>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</si>
  <si>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</si>
  <si>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</si>
  <si>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</si>
  <si>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</si>
  <si>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</si>
  <si>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</si>
  <si>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</si>
  <si>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</si>
  <si>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</si>
  <si>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</si>
  <si>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</si>
  <si>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</si>
  <si>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</si>
  <si>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</si>
  <si>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</si>
  <si>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</si>
  <si>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</si>
  <si>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</si>
  <si>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</si>
  <si>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</si>
  <si>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</si>
  <si>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</si>
  <si>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</si>
  <si>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</si>
  <si>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</si>
  <si>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</si>
  <si>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</si>
  <si>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</si>
  <si>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</si>
  <si>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</si>
  <si>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</si>
  <si>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</si>
  <si>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</si>
  <si>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</si>
  <si>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</si>
  <si>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</si>
  <si>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</si>
  <si>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</si>
  <si>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</si>
  <si>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</si>
  <si>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</si>
  <si>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</si>
  <si>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</si>
  <si>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</si>
  <si>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</si>
  <si>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</si>
  <si>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</si>
  <si>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</si>
  <si>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</si>
  <si>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</si>
  <si>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</si>
  <si>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</si>
  <si>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</si>
  <si>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</si>
  <si>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</si>
  <si>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</si>
  <si>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</si>
  <si>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</si>
  <si>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</si>
  <si>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</si>
  <si>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</si>
  <si>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</si>
  <si>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</si>
  <si>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</si>
  <si>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</si>
  <si>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</si>
  <si>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</si>
  <si>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</si>
  <si>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</si>
  <si>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</si>
  <si>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</si>
  <si>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</si>
  <si>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</si>
  <si>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</si>
  <si>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</si>
  <si>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</si>
  <si>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</si>
  <si>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</si>
  <si>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</si>
  <si>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</si>
  <si>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</si>
  <si>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</si>
  <si>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</si>
  <si>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</si>
  <si>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</si>
  <si>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</si>
  <si>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</si>
  <si>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</si>
  <si>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</si>
  <si>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</si>
  <si>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</si>
  <si>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</si>
  <si>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</si>
  <si>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</si>
  <si>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</si>
  <si>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</si>
  <si>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</si>
  <si>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</si>
  <si>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</si>
  <si>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</si>
  <si>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</si>
  <si>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</si>
  <si>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</si>
  <si>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</si>
  <si>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</si>
  <si>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</si>
  <si>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</si>
  <si>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</si>
  <si>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</si>
  <si>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</si>
  <si>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</si>
  <si>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</si>
  <si>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</si>
  <si>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</si>
  <si>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</si>
  <si>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</si>
  <si>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</si>
  <si>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</si>
  <si>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</si>
  <si>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</si>
  <si>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</si>
  <si>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</si>
  <si>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</si>
  <si>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</si>
  <si>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</si>
  <si>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</si>
  <si>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</si>
  <si>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</si>
  <si>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</si>
  <si>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</si>
  <si>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</si>
  <si>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</si>
  <si>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</si>
  <si>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</si>
  <si>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</si>
  <si>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</si>
  <si>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</si>
  <si>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</si>
  <si>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</si>
  <si>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</si>
  <si>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</si>
  <si>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</si>
  <si>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</si>
  <si>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</si>
  <si>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</si>
  <si>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</si>
  <si>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</si>
  <si>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</si>
  <si>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</si>
  <si>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</si>
  <si>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</si>
  <si>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</si>
  <si>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</si>
  <si>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</si>
  <si>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</si>
  <si>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</si>
  <si>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</si>
  <si>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</si>
  <si>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</si>
  <si>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</si>
  <si>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</si>
  <si>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</si>
  <si>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</si>
  <si>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</si>
  <si>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</si>
  <si>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</si>
  <si>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</si>
  <si>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</si>
  <si>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</si>
  <si>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</si>
  <si>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</si>
  <si>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</si>
  <si>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</si>
  <si>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</si>
  <si>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</si>
  <si>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</si>
  <si>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</si>
  <si>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</si>
  <si>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</si>
  <si>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</si>
  <si>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</si>
  <si>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</si>
  <si>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</si>
  <si>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</si>
  <si>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</si>
  <si>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</si>
  <si>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</si>
  <si>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</si>
  <si>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</si>
  <si>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</si>
  <si>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</si>
  <si>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</si>
  <si>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</si>
  <si>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</si>
  <si>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</si>
  <si>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</si>
  <si>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</si>
  <si>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</si>
  <si>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</si>
  <si>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</si>
  <si>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</si>
  <si>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</si>
  <si>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</si>
  <si>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</si>
  <si>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</si>
  <si>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</si>
  <si>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</si>
  <si>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</si>
  <si>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</si>
  <si>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</si>
  <si>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</si>
  <si>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</si>
  <si>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</si>
  <si>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</si>
  <si>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</si>
  <si>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</si>
  <si>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</si>
  <si>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</si>
  <si>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</si>
  <si>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</si>
  <si>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</si>
  <si>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</si>
  <si>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</si>
  <si>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</si>
  <si>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</si>
  <si>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</si>
  <si>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</si>
  <si>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</si>
  <si>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</si>
  <si>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</si>
  <si>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</si>
  <si>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</si>
  <si>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</si>
  <si>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</si>
  <si>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</si>
  <si>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</si>
  <si>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</si>
  <si>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</si>
  <si>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</si>
  <si>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</si>
  <si>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</si>
  <si>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</si>
  <si>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</si>
  <si>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</si>
  <si>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</si>
  <si>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</si>
  <si>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</si>
  <si>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</si>
  <si>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</si>
  <si>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</si>
  <si>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</si>
  <si>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</si>
  <si>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</si>
  <si>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</si>
  <si>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</si>
  <si>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</si>
  <si>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</si>
  <si>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</si>
  <si>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</si>
  <si>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</si>
  <si>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</si>
  <si>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</si>
  <si>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</si>
  <si>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</si>
  <si>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</si>
  <si>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</si>
  <si>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</si>
  <si>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</si>
  <si>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</si>
  <si>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</si>
  <si>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</si>
  <si>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</si>
  <si>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</si>
  <si>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</si>
  <si>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</si>
  <si>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</si>
  <si>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</si>
  <si>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</si>
  <si>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</si>
  <si>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</si>
  <si>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</si>
  <si>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</si>
  <si>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</si>
  <si>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</si>
  <si>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</si>
  <si>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</si>
  <si>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</si>
  <si>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</si>
  <si>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</si>
  <si>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</si>
  <si>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</si>
  <si>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</si>
  <si>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</si>
  <si>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</si>
  <si>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</si>
  <si>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</si>
  <si>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</si>
  <si>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</si>
  <si>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</si>
  <si>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</si>
  <si>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</si>
  <si>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</si>
  <si>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</si>
  <si>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</si>
  <si>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</si>
  <si>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</si>
  <si>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</si>
  <si>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</si>
  <si>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</si>
  <si>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</si>
  <si>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</si>
  <si>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</si>
  <si>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</si>
  <si>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</si>
  <si>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</si>
  <si>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</si>
  <si>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</si>
  <si>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</si>
  <si>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</si>
  <si>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</si>
  <si>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</si>
  <si>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</si>
  <si>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</si>
  <si>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</si>
  <si>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</si>
  <si>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</si>
  <si>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</si>
  <si>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</si>
  <si>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</si>
  <si>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</si>
  <si>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</si>
  <si>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</si>
  <si>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</si>
  <si>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</si>
  <si>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</si>
  <si>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</si>
  <si>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</si>
  <si>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</si>
  <si>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</si>
  <si>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</si>
  <si>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</si>
  <si>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</si>
  <si>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</si>
  <si>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</si>
  <si>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</si>
  <si>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</si>
  <si>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</si>
  <si>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</si>
  <si>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</si>
  <si>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</si>
  <si>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</si>
  <si>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</si>
  <si>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</si>
  <si>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</si>
  <si>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</si>
  <si>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</si>
  <si>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</si>
  <si>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</si>
  <si>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</si>
  <si>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</si>
  <si>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</si>
  <si>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</si>
  <si>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</si>
  <si>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</si>
  <si>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</si>
  <si>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</si>
  <si>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</si>
  <si>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</si>
  <si>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</si>
  <si>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</si>
  <si>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</si>
  <si>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</si>
  <si>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</si>
  <si>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</si>
  <si>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</si>
  <si>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</si>
  <si>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</si>
  <si>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</si>
  <si>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</si>
  <si>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</si>
  <si>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</si>
  <si>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</si>
  <si>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</si>
  <si>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</si>
  <si>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</si>
  <si>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</si>
  <si>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</si>
  <si>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</si>
  <si>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</si>
  <si>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</si>
  <si>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</si>
  <si>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</si>
  <si>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</si>
  <si>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</si>
  <si>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</si>
  <si>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</si>
  <si>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</si>
  <si>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</si>
  <si>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</si>
  <si>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</si>
  <si>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</si>
  <si>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</si>
  <si>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</si>
  <si>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</si>
  <si>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</si>
  <si>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</si>
  <si>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</si>
  <si>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</si>
  <si>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</si>
  <si>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</si>
  <si>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</si>
  <si>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</si>
  <si>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</si>
  <si>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</si>
  <si>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</si>
  <si>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</si>
  <si>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</si>
  <si>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</si>
  <si>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</si>
  <si>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</si>
  <si>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</si>
  <si>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</si>
  <si>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</si>
  <si>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</si>
  <si>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</si>
  <si>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</si>
  <si>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</si>
  <si>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</si>
  <si>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</si>
  <si>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</si>
  <si>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</si>
  <si>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</si>
  <si>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</si>
  <si>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</si>
  <si>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</si>
  <si>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</si>
  <si>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</si>
  <si>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</si>
  <si>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</si>
  <si>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</si>
  <si>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</si>
  <si>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</si>
  <si>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</si>
  <si>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</si>
  <si>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</si>
  <si>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</si>
  <si>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</si>
  <si>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</si>
  <si>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</si>
  <si>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</si>
  <si>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</si>
  <si>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</si>
  <si>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</si>
  <si>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</si>
  <si>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</si>
  <si>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</si>
  <si>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</si>
  <si>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</si>
  <si>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</si>
  <si>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</si>
  <si>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</si>
  <si>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</si>
  <si>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</si>
  <si>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</si>
  <si>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</si>
  <si>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</si>
  <si>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</si>
  <si>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</si>
  <si>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</si>
  <si>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</si>
  <si>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</si>
  <si>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</si>
  <si>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</si>
  <si>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</si>
  <si>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</si>
  <si>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</si>
  <si>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</si>
  <si>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</si>
  <si>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</si>
  <si>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</si>
  <si>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</si>
  <si>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</si>
  <si>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</si>
  <si>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</si>
  <si>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</si>
  <si>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</si>
  <si>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</si>
  <si>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</si>
  <si>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</si>
  <si>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</si>
  <si>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</si>
  <si>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</si>
  <si>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</si>
  <si>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</si>
  <si>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</si>
  <si>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</si>
  <si>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</si>
  <si>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</si>
  <si>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</si>
  <si>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</si>
  <si>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</si>
  <si>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</si>
  <si>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</si>
  <si>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</si>
  <si>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</si>
  <si>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</si>
  <si>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</si>
  <si>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</si>
  <si>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</si>
  <si>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</si>
  <si>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</si>
  <si>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</si>
  <si>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</si>
  <si>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</si>
  <si>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</si>
  <si>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</si>
  <si>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</si>
  <si>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</si>
  <si>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</si>
  <si>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</si>
  <si>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</si>
  <si>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</si>
  <si>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</si>
  <si>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</si>
  <si>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</si>
  <si>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</si>
  <si>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</si>
  <si>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</si>
  <si>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</si>
  <si>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</si>
  <si>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</si>
  <si>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</si>
  <si>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</si>
  <si>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</si>
  <si>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</si>
  <si>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</si>
  <si>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</si>
  <si>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</si>
  <si>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</si>
  <si>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</si>
  <si>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</si>
  <si>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</si>
  <si>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</si>
  <si>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</si>
  <si>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</si>
  <si>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</si>
  <si>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</si>
  <si>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</si>
  <si>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</si>
  <si>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</si>
  <si>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</si>
  <si>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</si>
  <si>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</si>
  <si>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</si>
  <si>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</si>
  <si>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</si>
  <si>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</si>
  <si>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</si>
  <si>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</si>
  <si>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</si>
  <si>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</si>
  <si>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</si>
  <si>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</si>
  <si>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</si>
  <si>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</si>
  <si>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</si>
  <si>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</si>
  <si>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</si>
  <si>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</si>
  <si>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</si>
  <si>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</si>
  <si>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</si>
  <si>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</si>
  <si>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</si>
  <si>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</si>
  <si>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</si>
  <si>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</si>
  <si>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</si>
  <si>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</si>
  <si>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</si>
  <si>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</si>
  <si>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</si>
  <si>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</si>
  <si>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</si>
  <si>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</si>
  <si>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</si>
  <si>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</si>
  <si>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</si>
  <si>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</si>
  <si>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</si>
  <si>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</si>
  <si>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</si>
  <si>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</si>
  <si>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</si>
  <si>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</si>
  <si>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</si>
  <si>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</si>
  <si>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</si>
  <si>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</si>
  <si>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</si>
  <si>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</si>
  <si>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</si>
  <si>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</si>
  <si>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</si>
  <si>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</si>
  <si>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</si>
  <si>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</si>
  <si>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</si>
  <si>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</si>
  <si>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</si>
  <si>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</si>
  <si>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</si>
  <si>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</si>
  <si>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</si>
  <si>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</si>
  <si>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</si>
  <si>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</si>
  <si>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</si>
  <si>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</si>
  <si>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</si>
  <si>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</si>
  <si>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</si>
  <si>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</si>
  <si>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</si>
  <si>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</si>
  <si>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</si>
  <si>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</si>
  <si>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</si>
  <si>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</si>
  <si>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</si>
  <si>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</si>
  <si>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</si>
  <si>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</si>
  <si>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</si>
  <si>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</si>
  <si>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</si>
  <si>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</si>
  <si>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</si>
  <si>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</si>
  <si>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</si>
  <si>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</si>
  <si>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</si>
  <si>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</si>
  <si>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</si>
  <si>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</si>
  <si>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</si>
  <si>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</si>
  <si>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</si>
  <si>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</si>
  <si>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</si>
  <si>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</si>
  <si>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</si>
  <si>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</si>
  <si>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</si>
  <si>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</si>
  <si>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</si>
  <si>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</si>
  <si>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</si>
  <si>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</si>
  <si>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</si>
  <si>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</si>
  <si>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</si>
  <si>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</si>
  <si>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</si>
  <si>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</si>
  <si>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</si>
  <si>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</si>
  <si>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</si>
  <si>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</si>
  <si>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</si>
  <si>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</si>
  <si>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</si>
  <si>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</si>
  <si>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</si>
  <si>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</si>
  <si>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</si>
  <si>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</si>
  <si>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</si>
  <si>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</si>
  <si>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</si>
  <si>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</si>
  <si>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</si>
  <si>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</si>
  <si>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</si>
  <si>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</si>
  <si>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</si>
  <si>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</si>
  <si>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</si>
  <si>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</si>
  <si>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</si>
  <si>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</si>
  <si>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</si>
  <si>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</si>
  <si>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</si>
  <si>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</si>
  <si>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</si>
  <si>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</si>
  <si>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</si>
  <si>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</si>
  <si>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</si>
  <si>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</si>
  <si>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</si>
  <si>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</si>
  <si>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</si>
  <si>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</si>
  <si>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</si>
  <si>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</si>
  <si>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</si>
  <si>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</si>
  <si>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</si>
  <si>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</si>
  <si>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</si>
  <si>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</si>
  <si>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</si>
  <si>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</si>
  <si>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</si>
  <si>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</si>
  <si>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</si>
  <si>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</si>
  <si>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</si>
  <si>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</si>
  <si>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</si>
  <si>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</si>
  <si>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</si>
  <si>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</si>
  <si>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</si>
  <si>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</si>
  <si>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</si>
  <si>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</si>
  <si>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</si>
  <si>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</si>
  <si>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</si>
  <si>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</si>
  <si>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</si>
  <si>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</si>
  <si>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</si>
  <si>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</si>
  <si>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</si>
  <si>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</si>
  <si>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</si>
  <si>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</si>
  <si>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</si>
  <si>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</si>
  <si>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</si>
  <si>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</si>
  <si>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</si>
  <si>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</si>
  <si>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</si>
  <si>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</si>
  <si>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</si>
  <si>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</si>
  <si>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</si>
  <si>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</si>
  <si>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</si>
  <si>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</si>
  <si>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</si>
  <si>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</si>
  <si>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</si>
  <si>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</si>
  <si>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</si>
  <si>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</si>
  <si>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</si>
  <si>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</si>
  <si>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</si>
  <si>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</si>
  <si>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</si>
  <si>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</si>
  <si>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</si>
  <si>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</si>
  <si>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</si>
  <si>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</si>
  <si>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</si>
  <si>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</si>
  <si>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</si>
  <si>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</si>
  <si>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</si>
  <si>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</si>
  <si>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</si>
  <si>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</si>
  <si>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</si>
  <si>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</si>
  <si>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</si>
  <si>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</si>
  <si>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</si>
  <si>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</si>
  <si>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</si>
  <si>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</si>
  <si>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</si>
  <si>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</si>
  <si>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</si>
  <si>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</si>
  <si>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</si>
  <si>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</si>
  <si>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</si>
  <si>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</si>
  <si>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</si>
  <si>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</si>
  <si>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</si>
  <si>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</si>
  <si>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</si>
  <si>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</si>
  <si>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</si>
  <si>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</si>
  <si>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</si>
  <si>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</si>
  <si>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</si>
  <si>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</si>
  <si>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</si>
  <si>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</si>
  <si>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</si>
  <si>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</si>
  <si>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</si>
  <si>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</si>
  <si>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</si>
  <si>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</si>
  <si>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</si>
  <si>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</si>
  <si>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</si>
  <si>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</si>
  <si>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</si>
  <si>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</si>
  <si>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</si>
  <si>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</si>
  <si>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</si>
  <si>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</si>
  <si>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</si>
  <si>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</si>
  <si>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</si>
  <si>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</si>
  <si>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</si>
  <si>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</si>
  <si>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</si>
  <si>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</si>
  <si>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</si>
  <si>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</si>
  <si>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</si>
  <si>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</si>
  <si>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</si>
  <si>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</si>
  <si>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</si>
  <si>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</si>
  <si>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</si>
  <si>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</si>
  <si>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</si>
  <si>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</si>
  <si>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</si>
  <si>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</si>
  <si>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</si>
  <si>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</si>
  <si>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</si>
  <si>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</si>
  <si>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</si>
  <si>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</si>
  <si>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</si>
  <si>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</si>
  <si>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</si>
  <si>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</si>
  <si>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</si>
  <si>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</si>
  <si>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</si>
  <si>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</si>
  <si>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</si>
  <si>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</si>
  <si>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</si>
  <si>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</si>
  <si>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</si>
  <si>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</si>
  <si>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</si>
  <si>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</si>
  <si>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</si>
  <si>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</si>
  <si>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</si>
  <si>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</si>
  <si>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</si>
  <si>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</si>
  <si>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</si>
  <si>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</si>
  <si>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</si>
  <si>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</si>
  <si>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</si>
  <si>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</si>
  <si>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</si>
  <si>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</si>
  <si>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</si>
  <si>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</si>
  <si>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</si>
  <si>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</si>
  <si>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</si>
  <si>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</si>
  <si>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</si>
  <si>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</si>
  <si>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</si>
  <si>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</si>
  <si>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</si>
  <si>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</si>
  <si>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</si>
  <si>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</si>
  <si>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</si>
  <si>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</si>
  <si>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</si>
  <si>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</si>
  <si>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</si>
  <si>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</si>
  <si>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</si>
  <si>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</si>
  <si>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</si>
  <si>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</si>
  <si>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</si>
  <si>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</si>
  <si>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</si>
  <si>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</si>
  <si>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</si>
  <si>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</si>
  <si>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</si>
  <si>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</si>
  <si>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</si>
  <si>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</si>
  <si>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</si>
  <si>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</si>
  <si>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</si>
  <si>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</si>
  <si>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</si>
  <si>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</si>
  <si>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</si>
  <si>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</si>
  <si>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</si>
  <si>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</si>
  <si>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</si>
  <si>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</si>
  <si>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</si>
  <si>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</si>
  <si>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</si>
  <si>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</si>
  <si>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</si>
  <si>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</si>
  <si>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</si>
  <si>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</si>
  <si>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</si>
  <si>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</si>
  <si>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</si>
  <si>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</si>
  <si>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</si>
  <si>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</si>
  <si>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</si>
  <si>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</si>
  <si>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</si>
  <si>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</si>
  <si>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</si>
  <si>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</si>
  <si>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</si>
  <si>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</si>
  <si>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</si>
  <si>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</si>
  <si>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</si>
  <si>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</si>
  <si>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</si>
  <si>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</si>
  <si>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</si>
  <si>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</si>
  <si>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</si>
  <si>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</si>
  <si>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</si>
  <si>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</si>
  <si>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</si>
  <si>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</si>
  <si>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</si>
  <si>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</si>
  <si>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</si>
  <si>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</si>
  <si>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</si>
  <si>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</si>
  <si>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</si>
  <si>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</si>
  <si>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</si>
  <si>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</si>
  <si>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</si>
  <si>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</si>
  <si>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</si>
  <si>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</si>
  <si>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</si>
  <si>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</si>
  <si>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</si>
  <si>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</si>
  <si>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</si>
  <si>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</si>
  <si>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</si>
  <si>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</si>
  <si>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</si>
  <si>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</si>
  <si>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</si>
  <si>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</si>
  <si>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</si>
  <si>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</si>
  <si>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</si>
  <si>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</si>
  <si>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</si>
  <si>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</si>
  <si>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</si>
  <si>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</si>
  <si>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</si>
  <si>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</si>
  <si>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</si>
  <si>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</si>
  <si>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</si>
  <si>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</si>
  <si>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</si>
  <si>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</si>
  <si>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</si>
  <si>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</si>
  <si>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</si>
  <si>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</si>
  <si>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</si>
  <si>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</si>
  <si>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</si>
  <si>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</si>
  <si>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</si>
  <si>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</si>
  <si>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</si>
  <si>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</si>
  <si>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</si>
  <si>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</si>
  <si>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</si>
  <si>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</si>
  <si>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</si>
  <si>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</si>
  <si>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</si>
  <si>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</si>
  <si>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</si>
  <si>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</si>
  <si>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</si>
  <si>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</si>
  <si>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</si>
  <si>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</si>
  <si>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</si>
  <si>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</si>
  <si>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</si>
  <si>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</si>
  <si>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</si>
  <si>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</si>
  <si>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</si>
  <si>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</si>
  <si>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</si>
  <si>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</si>
  <si>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</si>
  <si>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</si>
  <si>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</si>
  <si>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</si>
  <si>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</si>
  <si>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</si>
  <si>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</si>
  <si>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</si>
  <si>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</si>
  <si>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</si>
  <si>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</si>
  <si>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</si>
  <si>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</si>
  <si>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</si>
  <si>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</si>
  <si>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</si>
  <si>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</si>
  <si>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</si>
  <si>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</si>
  <si>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</si>
  <si>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</si>
  <si>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</si>
  <si>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</si>
  <si>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</si>
  <si>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</si>
  <si>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</si>
  <si>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</si>
  <si>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</si>
  <si>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</si>
  <si>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</si>
  <si>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</si>
  <si>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</si>
  <si>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</si>
  <si>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</si>
  <si>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</si>
  <si>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</si>
  <si>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</si>
  <si>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</si>
  <si>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</si>
  <si>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</si>
  <si>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</si>
  <si>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</si>
  <si>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</si>
  <si>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</si>
  <si>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</si>
  <si>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</si>
  <si>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</si>
  <si>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</si>
  <si>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</si>
  <si>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</si>
  <si>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</si>
  <si>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</si>
  <si>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</si>
  <si>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</si>
  <si>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</si>
  <si>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</si>
  <si>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</si>
  <si>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</si>
  <si>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</si>
  <si>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</si>
  <si>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</si>
  <si>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</si>
  <si>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</si>
  <si>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</si>
  <si>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</si>
  <si>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</si>
  <si>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</si>
  <si>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</si>
  <si>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</si>
  <si>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</si>
  <si>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</si>
  <si>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</si>
  <si>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</si>
  <si>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</si>
  <si>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</si>
  <si>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</si>
  <si>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</si>
  <si>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</si>
  <si>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</si>
  <si>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</si>
  <si>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</si>
  <si>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</si>
  <si>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</si>
  <si>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</si>
  <si>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</si>
  <si>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</si>
  <si>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</si>
  <si>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</si>
  <si>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</si>
  <si>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</si>
  <si>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</si>
  <si>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</si>
  <si>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</si>
  <si>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</si>
  <si>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</si>
  <si>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</si>
  <si>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</si>
  <si>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</si>
  <si>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</si>
  <si>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</si>
  <si>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</si>
  <si>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</si>
  <si>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</si>
  <si>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</si>
  <si>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</si>
  <si>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</si>
  <si>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</si>
  <si>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</si>
  <si>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</si>
  <si>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</si>
  <si>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</si>
  <si>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</si>
  <si>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</si>
  <si>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</si>
  <si>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</si>
  <si>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</si>
  <si>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</si>
  <si>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</si>
  <si>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</si>
  <si>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</si>
  <si>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</si>
  <si>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</si>
  <si>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</si>
  <si>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</si>
  <si>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</si>
  <si>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</si>
  <si>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</si>
  <si>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</si>
  <si>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</si>
  <si>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</si>
  <si>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</si>
  <si>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</si>
  <si>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</si>
  <si>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</si>
  <si>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</si>
  <si>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</si>
  <si>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</si>
  <si>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</si>
  <si>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</si>
  <si>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</si>
  <si>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</si>
  <si>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</si>
  <si>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</si>
  <si>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</si>
  <si>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</si>
  <si>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</si>
  <si>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</si>
  <si>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</si>
  <si>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</si>
  <si>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</si>
  <si>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</si>
  <si>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</si>
  <si>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</si>
  <si>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</si>
  <si>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</si>
  <si>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</si>
  <si>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</si>
  <si>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</si>
  <si>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</si>
  <si>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</si>
  <si>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</si>
  <si>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</si>
  <si>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</si>
  <si>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</si>
  <si>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</si>
  <si>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</si>
  <si>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</si>
  <si>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</si>
  <si>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</si>
  <si>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</si>
  <si>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</si>
  <si>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</si>
  <si>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</si>
  <si>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</si>
  <si>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</si>
  <si>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</si>
  <si>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</si>
  <si>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</si>
  <si>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</si>
  <si>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</si>
  <si>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</si>
  <si>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</si>
  <si>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</si>
  <si>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</si>
  <si>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</si>
  <si>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</si>
  <si>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</si>
  <si>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</si>
  <si>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</si>
  <si>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</si>
  <si>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</si>
  <si>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</si>
  <si>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</si>
  <si>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</si>
  <si>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</si>
  <si>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</si>
  <si>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</si>
  <si>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</si>
  <si>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</si>
  <si>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</si>
  <si>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</si>
  <si>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</si>
  <si>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</si>
  <si>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</si>
  <si>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</si>
  <si>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</si>
  <si>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</si>
  <si>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</si>
  <si>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</si>
  <si>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</si>
  <si>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</si>
  <si>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</si>
  <si>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</si>
  <si>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</si>
  <si>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</si>
  <si>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</si>
  <si>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</si>
  <si>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</si>
  <si>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</si>
  <si>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</si>
  <si>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</si>
  <si>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</si>
  <si>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</si>
  <si>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</si>
  <si>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</si>
  <si>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</si>
  <si>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</si>
  <si>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</si>
  <si>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</si>
  <si>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</si>
  <si>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</si>
  <si>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</si>
  <si>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</si>
  <si>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</si>
  <si>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</si>
  <si>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</si>
  <si>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</si>
  <si>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</si>
  <si>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</si>
  <si>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</si>
  <si>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</si>
  <si>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</si>
  <si>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</si>
  <si>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</si>
  <si>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</si>
  <si>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</si>
  <si>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</si>
  <si>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</si>
  <si>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</si>
  <si>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</si>
  <si>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</si>
  <si>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</si>
  <si>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</si>
  <si>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</si>
  <si>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</si>
  <si>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</si>
  <si>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</si>
  <si>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</si>
  <si>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</si>
  <si>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</si>
  <si>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</si>
  <si>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</si>
  <si>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</si>
  <si>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</si>
  <si>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</si>
  <si>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</si>
  <si>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</si>
  <si>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</si>
  <si>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</si>
  <si>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</si>
  <si>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</si>
  <si>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</si>
  <si>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</si>
  <si>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</si>
  <si>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</si>
  <si>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</si>
  <si>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</si>
  <si>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</si>
  <si>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</si>
  <si>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</si>
  <si>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</si>
  <si>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</si>
  <si>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</si>
  <si>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</si>
  <si>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</si>
  <si>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</si>
  <si>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</si>
  <si>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</si>
  <si>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</si>
  <si>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</si>
  <si>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</si>
  <si>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</si>
  <si>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</si>
  <si>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</si>
  <si>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</si>
  <si>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</si>
  <si>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</si>
  <si>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</si>
  <si>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</si>
  <si>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</si>
  <si>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</si>
  <si>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</si>
  <si>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</si>
  <si>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</si>
  <si>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</si>
  <si>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</si>
  <si>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</si>
  <si>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</si>
  <si>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</si>
  <si>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</si>
  <si>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</si>
  <si>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</si>
  <si>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</si>
  <si>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</si>
  <si>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</si>
  <si>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</si>
  <si>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</si>
  <si>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</si>
  <si>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</si>
  <si>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</si>
  <si>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</si>
  <si>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</si>
  <si>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</si>
  <si>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</si>
  <si>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</si>
  <si>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</si>
  <si>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</si>
  <si>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</si>
  <si>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</si>
  <si>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</si>
  <si>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</si>
  <si>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</si>
  <si>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</si>
  <si>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</si>
  <si>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</si>
  <si>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</si>
  <si>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</si>
  <si>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</si>
  <si>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</si>
  <si>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</si>
  <si>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</si>
  <si>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</si>
  <si>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</si>
  <si>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</si>
  <si>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</si>
  <si>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</si>
  <si>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</si>
  <si>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</si>
  <si>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</si>
  <si>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</si>
  <si>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</si>
  <si>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</si>
  <si>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</si>
  <si>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</si>
  <si>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</si>
  <si>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</si>
  <si>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</si>
  <si>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</si>
  <si>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</si>
  <si>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</si>
  <si>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</si>
  <si>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</si>
  <si>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</si>
  <si>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</si>
  <si>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</si>
  <si>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</si>
  <si>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</si>
  <si>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</si>
  <si>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</si>
  <si>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</si>
  <si>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</si>
  <si>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</si>
  <si>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</si>
  <si>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</si>
  <si>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</si>
  <si>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</si>
  <si>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</si>
  <si>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</si>
  <si>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</si>
  <si>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</si>
  <si>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</si>
  <si>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</si>
  <si>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</si>
  <si>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</si>
  <si>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</si>
  <si>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</si>
  <si>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</si>
  <si>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</si>
  <si>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</si>
  <si>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</si>
  <si>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</si>
  <si>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</si>
  <si>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</si>
  <si>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</si>
  <si>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</si>
  <si>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</si>
  <si>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</si>
  <si>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</si>
  <si>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</si>
  <si>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</si>
  <si>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</si>
  <si>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</si>
  <si>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</si>
  <si>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</si>
  <si>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</si>
  <si>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</si>
  <si>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</si>
  <si>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</si>
  <si>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</si>
  <si>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</si>
  <si>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</si>
  <si>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</si>
  <si>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</si>
  <si>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</si>
  <si>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</si>
  <si>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</si>
  <si>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</si>
  <si>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</si>
  <si>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</si>
  <si>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</si>
  <si>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</si>
  <si>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</si>
  <si>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</si>
  <si>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</si>
  <si>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</si>
  <si>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</si>
  <si>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</si>
  <si>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</si>
  <si>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</si>
  <si>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</si>
  <si>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</si>
  <si>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</si>
  <si>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</si>
  <si>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</si>
  <si>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</si>
  <si>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</si>
  <si>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</si>
  <si>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</si>
  <si>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</si>
  <si>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</si>
  <si>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</si>
  <si>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</si>
  <si>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</si>
  <si>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</si>
  <si>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</si>
  <si>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</si>
  <si>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</si>
  <si>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</si>
  <si>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</si>
  <si>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</si>
  <si>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</si>
  <si>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</si>
  <si>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</si>
  <si>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</si>
  <si>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</si>
  <si>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</si>
  <si>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</si>
  <si>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</si>
  <si>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</si>
  <si>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</si>
  <si>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</si>
  <si>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</si>
  <si>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</si>
  <si>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</si>
  <si>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</si>
  <si>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</si>
  <si>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</si>
  <si>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</si>
  <si>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</si>
  <si>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</si>
  <si>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</si>
  <si>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</si>
  <si>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</si>
  <si>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</si>
  <si>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</si>
  <si>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</si>
  <si>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</si>
  <si>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</si>
  <si>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</si>
  <si>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</si>
  <si>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</si>
  <si>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</si>
  <si>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</si>
  <si>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</si>
  <si>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</si>
  <si>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</si>
  <si>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</si>
  <si>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</si>
  <si>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</si>
  <si>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</si>
  <si>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</si>
  <si>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</si>
  <si>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</si>
  <si>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</si>
  <si>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</si>
  <si>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</si>
  <si>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</si>
  <si>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</si>
  <si>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</si>
  <si>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</si>
  <si>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</si>
  <si>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</si>
  <si>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</si>
  <si>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</si>
  <si>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</si>
  <si>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</si>
  <si>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</si>
  <si>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</si>
  <si>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</si>
  <si>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</si>
  <si>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</si>
  <si>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</si>
  <si>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</si>
  <si>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</si>
  <si>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</si>
  <si>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</si>
  <si>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</si>
  <si>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</si>
  <si>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</si>
  <si>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</si>
  <si>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</si>
  <si>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</si>
  <si>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</si>
  <si>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</si>
  <si>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</si>
  <si>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</si>
  <si>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</si>
  <si>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</si>
  <si>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</si>
  <si>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</si>
  <si>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</si>
  <si>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</si>
  <si>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</si>
  <si>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</si>
  <si>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</si>
  <si>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</si>
  <si>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</si>
  <si>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</si>
  <si>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</si>
  <si>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</si>
  <si>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</si>
  <si>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</si>
  <si>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</si>
  <si>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</si>
  <si>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</si>
  <si>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</si>
  <si>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</si>
  <si>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</si>
  <si>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</si>
  <si>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</si>
  <si>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</si>
  <si>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</si>
  <si>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</si>
  <si>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</si>
  <si>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</si>
  <si>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</si>
  <si>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</si>
  <si>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</si>
  <si>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</si>
  <si>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</si>
  <si>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</si>
  <si>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</si>
  <si>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</si>
  <si>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</si>
  <si>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</si>
  <si>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</si>
  <si>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</si>
  <si>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</si>
  <si>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</si>
  <si>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</si>
  <si>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</si>
  <si>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</si>
  <si>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</si>
  <si>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</si>
  <si>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</si>
  <si>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</si>
  <si>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</si>
  <si>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</si>
  <si>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</si>
  <si>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</si>
  <si>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</si>
  <si>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</si>
  <si>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</si>
  <si>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</si>
  <si>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</si>
  <si>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</si>
  <si>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</si>
  <si>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</si>
  <si>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</si>
  <si>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</si>
  <si>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</si>
  <si>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</si>
  <si>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</si>
  <si>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</si>
  <si>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</si>
  <si>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</si>
  <si>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</si>
  <si>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</si>
  <si>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</si>
  <si>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</si>
  <si>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</si>
  <si>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</si>
  <si>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</si>
  <si>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</si>
  <si>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</si>
  <si>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</si>
  <si>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</si>
  <si>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</si>
  <si>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</si>
  <si>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</si>
  <si>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</si>
  <si>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</si>
  <si>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</si>
  <si>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</si>
  <si>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</si>
  <si>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</si>
  <si>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</si>
  <si>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</si>
  <si>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</si>
  <si>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</si>
  <si>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</si>
  <si>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</si>
  <si>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</si>
  <si>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</si>
  <si>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</si>
  <si>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</si>
  <si>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</si>
  <si>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</si>
  <si>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</si>
  <si>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</si>
  <si>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</si>
  <si>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</si>
  <si>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</si>
  <si>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</si>
  <si>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</si>
  <si>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</si>
  <si>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</si>
  <si>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</si>
  <si>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</si>
  <si>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</si>
  <si>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</si>
  <si>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</si>
  <si>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</si>
  <si>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</si>
  <si>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</si>
  <si>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</si>
  <si>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</si>
  <si>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</si>
  <si>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</si>
  <si>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</si>
  <si>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</si>
  <si>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</si>
  <si>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</si>
  <si>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</si>
  <si>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</si>
  <si>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</si>
  <si>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</si>
  <si>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</si>
  <si>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</si>
  <si>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</si>
  <si>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</si>
  <si>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</si>
  <si>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</si>
  <si>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</si>
  <si>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</si>
  <si>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</si>
  <si>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</si>
  <si>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</si>
  <si>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</si>
  <si>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</si>
  <si>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</si>
  <si>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</si>
  <si>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</si>
  <si>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</si>
  <si>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</si>
  <si>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</si>
  <si>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</si>
  <si>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</si>
  <si>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</si>
  <si>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</si>
  <si>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</si>
  <si>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</si>
  <si>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</si>
  <si>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</si>
  <si>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</si>
  <si>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</si>
  <si>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</si>
  <si>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</si>
  <si>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</si>
  <si>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</si>
  <si>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</si>
  <si>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</si>
  <si>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</si>
  <si>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</si>
  <si>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</si>
  <si>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</si>
  <si>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</si>
  <si>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</si>
  <si>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</si>
  <si>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</si>
  <si>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</si>
  <si>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</si>
  <si>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</si>
  <si>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</si>
  <si>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</si>
  <si>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</si>
  <si>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</si>
  <si>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</si>
  <si>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</si>
  <si>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</si>
  <si>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</si>
  <si>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</si>
  <si>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</si>
  <si>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</si>
  <si>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</si>
  <si>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</si>
  <si>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</si>
  <si>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</si>
  <si>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</si>
  <si>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</si>
  <si>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</si>
  <si>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</si>
  <si>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</si>
  <si>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</si>
  <si>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</si>
  <si>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</si>
  <si>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</si>
  <si>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</si>
  <si>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</si>
  <si>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</si>
  <si>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</si>
  <si>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</si>
  <si>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</si>
  <si>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</si>
  <si>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</si>
  <si>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</si>
  <si>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</si>
  <si>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</si>
  <si>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</si>
  <si>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</si>
  <si>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</si>
  <si>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</si>
  <si>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</si>
  <si>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</si>
  <si>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</si>
  <si>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</si>
  <si>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</si>
  <si>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</si>
  <si>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</si>
  <si>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</si>
  <si>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</si>
  <si>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</si>
  <si>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</si>
  <si>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</si>
  <si>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</si>
  <si>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</si>
  <si>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</si>
  <si>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</si>
  <si>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</si>
  <si>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</si>
  <si>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</si>
  <si>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</si>
  <si>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</si>
  <si>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</si>
  <si>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</si>
  <si>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</si>
  <si>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</si>
  <si>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</si>
  <si>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</si>
  <si>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</si>
  <si>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</si>
  <si>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</si>
  <si>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</si>
  <si>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</si>
  <si>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</si>
  <si>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</si>
  <si>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</si>
  <si>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</si>
  <si>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</si>
  <si>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</si>
  <si>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</si>
  <si>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</si>
  <si>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</si>
  <si>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</si>
  <si>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</si>
  <si>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</si>
  <si>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</si>
  <si>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</si>
  <si>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</si>
  <si>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</si>
  <si>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</si>
  <si>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</si>
  <si>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</si>
  <si>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</si>
  <si>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</si>
  <si>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</si>
  <si>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</si>
  <si>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</si>
  <si>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</si>
  <si>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</si>
  <si>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</si>
  <si>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</si>
  <si>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</si>
  <si>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</si>
  <si>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</si>
  <si>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</si>
  <si>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</si>
  <si>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</si>
  <si>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</si>
  <si>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</si>
  <si>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</si>
  <si>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</si>
  <si>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</si>
  <si>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</si>
  <si>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</si>
  <si>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</si>
  <si>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</si>
  <si>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</si>
  <si>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</si>
  <si>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</si>
  <si>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</si>
  <si>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</si>
  <si>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</si>
  <si>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</si>
  <si>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</si>
  <si>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</si>
  <si>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</si>
  <si>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</si>
  <si>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</si>
  <si>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</si>
  <si>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</si>
  <si>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</si>
  <si>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</si>
  <si>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</si>
  <si>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</si>
  <si>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</si>
  <si>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</si>
  <si>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</si>
  <si>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</si>
  <si>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</si>
  <si>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</si>
  <si>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</si>
  <si>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</si>
  <si>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</si>
  <si>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</si>
  <si>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</si>
  <si>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</si>
  <si>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</si>
  <si>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</si>
  <si>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</si>
  <si>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</si>
  <si>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</si>
  <si>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</si>
  <si>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</si>
  <si>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</si>
  <si>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</si>
  <si>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</si>
  <si>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</si>
  <si>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</si>
  <si>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</si>
  <si>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</si>
  <si>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</si>
  <si>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</si>
  <si>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</si>
  <si>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</si>
  <si>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</si>
  <si>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</si>
  <si>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</si>
  <si>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</si>
  <si>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</si>
  <si>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</si>
  <si>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</si>
  <si>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</si>
  <si>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</si>
  <si>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</si>
  <si>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</si>
  <si>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</si>
  <si>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</si>
  <si>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</si>
  <si>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</si>
  <si>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</si>
  <si>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</si>
  <si>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</si>
  <si>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</si>
  <si>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</si>
  <si>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</si>
  <si>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</si>
  <si>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</si>
  <si>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</si>
  <si>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</si>
  <si>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</si>
  <si>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</si>
  <si>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</si>
  <si>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</si>
  <si>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</si>
  <si>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</si>
  <si>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</si>
  <si>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</si>
  <si>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</si>
  <si>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</si>
  <si>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</si>
  <si>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</si>
  <si>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</si>
  <si>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</si>
  <si>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</si>
  <si>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</si>
  <si>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</si>
  <si>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</si>
  <si>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</si>
  <si>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</si>
  <si>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</si>
  <si>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</si>
  <si>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</si>
  <si>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</si>
  <si>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</si>
  <si>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</si>
  <si>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</si>
  <si>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</si>
  <si>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</si>
  <si>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</si>
  <si>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</si>
  <si>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</si>
  <si>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</si>
  <si>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</si>
  <si>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</si>
  <si>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</si>
  <si>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</si>
  <si>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</si>
  <si>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</si>
  <si>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</si>
  <si>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</si>
  <si>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</si>
  <si>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</si>
  <si>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</si>
  <si>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</si>
  <si>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</si>
  <si>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</si>
  <si>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</si>
  <si>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</si>
  <si>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</si>
  <si>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</si>
  <si>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</si>
  <si>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</si>
  <si>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</si>
  <si>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</si>
  <si>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</si>
  <si>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</si>
  <si>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</si>
  <si>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</si>
  <si>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</si>
  <si>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</si>
  <si>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</si>
  <si>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</si>
  <si>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</si>
  <si>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</si>
  <si>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</si>
  <si>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</si>
  <si>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</si>
  <si>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</si>
  <si>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</si>
  <si>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</si>
  <si>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</si>
  <si>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</si>
  <si>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</si>
  <si>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</si>
  <si>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</si>
  <si>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</si>
  <si>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</si>
  <si>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</si>
  <si>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</si>
  <si>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</si>
  <si>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</si>
  <si>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</si>
  <si>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</si>
  <si>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</si>
  <si>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</si>
  <si>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</si>
  <si>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</si>
  <si>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</si>
  <si>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</si>
  <si>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</si>
  <si>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</si>
  <si>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</si>
  <si>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</si>
  <si>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</si>
  <si>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</si>
  <si>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</si>
  <si>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</si>
  <si>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</si>
  <si>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</si>
  <si>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</si>
  <si>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</si>
  <si>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</si>
  <si>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</si>
  <si>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</si>
  <si>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</si>
  <si>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</si>
  <si>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</si>
  <si>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</si>
  <si>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</si>
  <si>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</si>
  <si>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</si>
  <si>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</si>
  <si>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</si>
  <si>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</si>
  <si>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</si>
  <si>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</si>
  <si>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</si>
  <si>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</si>
  <si>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</si>
  <si>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</si>
  <si>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</si>
  <si>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</si>
  <si>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</si>
  <si>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</si>
  <si>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</si>
  <si>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</si>
  <si>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</si>
  <si>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</si>
  <si>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</si>
  <si>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</si>
  <si>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</si>
  <si>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</si>
  <si>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</si>
  <si>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</si>
  <si>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</si>
  <si>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</si>
  <si>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</si>
  <si>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</si>
  <si>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</si>
  <si>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</si>
  <si>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</si>
  <si>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</si>
  <si>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</si>
  <si>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</si>
  <si>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</si>
  <si>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</si>
  <si>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</si>
  <si>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</si>
  <si>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</si>
  <si>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</si>
  <si>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</si>
  <si>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</si>
  <si>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</si>
  <si>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</si>
  <si>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</si>
  <si>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</si>
  <si>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</si>
  <si>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</si>
  <si>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</si>
  <si>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</si>
  <si>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</si>
  <si>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</si>
  <si>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</si>
  <si>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</si>
  <si>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</si>
  <si>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</si>
  <si>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</si>
  <si>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</si>
  <si>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</si>
  <si>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</si>
  <si>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</si>
  <si>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</si>
  <si>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</si>
  <si>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</si>
  <si>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</si>
  <si>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</si>
  <si>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</si>
  <si>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</si>
  <si>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</si>
  <si>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</si>
  <si>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</si>
  <si>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</si>
  <si>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</si>
  <si>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</si>
  <si>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</si>
  <si>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</si>
  <si>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</si>
  <si>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</si>
  <si>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</si>
  <si>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</si>
  <si>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</si>
  <si>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</si>
  <si>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</si>
  <si>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</si>
  <si>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</si>
  <si>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</si>
  <si>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</si>
  <si>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</si>
  <si>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</si>
  <si>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</si>
  <si>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</si>
  <si>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</si>
  <si>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</si>
  <si>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</si>
  <si>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</si>
  <si>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</si>
  <si>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</si>
  <si>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</si>
  <si>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</si>
  <si>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</si>
  <si>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</si>
  <si>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</si>
  <si>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</si>
  <si>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</si>
  <si>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</si>
  <si>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</si>
  <si>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</si>
  <si>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</si>
  <si>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</si>
  <si>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</si>
  <si>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</si>
  <si>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</si>
  <si>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</si>
  <si>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</si>
  <si>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</si>
  <si>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</si>
  <si>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</si>
  <si>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</si>
  <si>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</si>
  <si>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</si>
  <si>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</si>
  <si>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</si>
  <si>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</si>
  <si>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</si>
  <si>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</si>
  <si>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</si>
  <si>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</si>
  <si>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</si>
  <si>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</si>
  <si>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</si>
  <si>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</si>
  <si>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</si>
  <si>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</si>
  <si>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</si>
  <si>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</si>
  <si>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</si>
  <si>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</si>
  <si>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</si>
  <si>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</si>
  <si>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</si>
  <si>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</si>
  <si>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</si>
  <si>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</si>
  <si>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</si>
  <si>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</si>
  <si>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</si>
  <si>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</si>
  <si>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</si>
  <si>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</si>
  <si>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</si>
  <si>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</si>
  <si>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</si>
  <si>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</si>
  <si>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</si>
  <si>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</si>
  <si>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</si>
  <si>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</si>
  <si>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</si>
  <si>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</si>
  <si>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</si>
  <si>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</si>
  <si>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</si>
  <si>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</si>
  <si>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</si>
  <si>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</si>
  <si>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</si>
  <si>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</si>
  <si>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</si>
  <si>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</si>
  <si>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</si>
  <si>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</si>
  <si>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</si>
  <si>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</si>
  <si>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</si>
  <si>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</si>
  <si>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</si>
  <si>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</si>
  <si>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</si>
  <si>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</si>
  <si>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</si>
  <si>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</si>
  <si>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</si>
  <si>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</si>
  <si>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</si>
  <si>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</si>
  <si>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</si>
  <si>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</si>
  <si>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</si>
  <si>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</si>
  <si>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</si>
  <si>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</si>
  <si>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</si>
  <si>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</si>
  <si>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</si>
  <si>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</si>
  <si>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</si>
  <si>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</si>
  <si>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</si>
  <si>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</si>
  <si>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</si>
  <si>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</si>
  <si>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</si>
  <si>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</si>
  <si>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</si>
  <si>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</si>
  <si>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</si>
  <si>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</si>
  <si>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</si>
  <si>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</si>
  <si>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</si>
  <si>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</si>
  <si>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</si>
  <si>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</si>
  <si>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</si>
  <si>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</si>
  <si>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</si>
  <si>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</si>
  <si>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</si>
  <si>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</si>
  <si>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</si>
  <si>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</si>
  <si>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</si>
  <si>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</si>
  <si>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</si>
  <si>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</si>
  <si>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</si>
  <si>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</si>
  <si>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</si>
  <si>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</si>
  <si>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</si>
  <si>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</si>
  <si>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</si>
  <si>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</si>
  <si>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</si>
  <si>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</si>
  <si>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</si>
  <si>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</si>
  <si>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</si>
  <si>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</si>
  <si>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</si>
  <si>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</si>
  <si>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</si>
  <si>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</si>
  <si>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</si>
  <si>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</si>
  <si>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</si>
  <si>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</si>
  <si>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</si>
  <si>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</si>
  <si>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</si>
  <si>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</si>
  <si>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</si>
  <si>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</si>
  <si>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</si>
  <si>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</si>
  <si>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</si>
  <si>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</si>
  <si>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</si>
  <si>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</si>
  <si>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</si>
  <si>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</si>
  <si>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</si>
  <si>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</si>
  <si>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</si>
  <si>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</si>
  <si>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</si>
  <si>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</si>
  <si>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</si>
  <si>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</si>
  <si>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</si>
  <si>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</si>
  <si>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</si>
  <si>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</si>
  <si>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</si>
  <si>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</si>
  <si>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</si>
  <si>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</si>
  <si>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</si>
  <si>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</si>
  <si>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</si>
  <si>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</si>
  <si>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</si>
  <si>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</si>
  <si>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</si>
  <si>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</si>
  <si>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</si>
  <si>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</si>
  <si>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</si>
  <si>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</si>
  <si>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</si>
  <si>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</si>
  <si>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</si>
  <si>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</si>
  <si>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</si>
  <si>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</si>
  <si>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</si>
  <si>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</si>
  <si>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</si>
  <si>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</si>
  <si>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</si>
  <si>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</si>
  <si>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</si>
  <si>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</si>
  <si>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</si>
  <si>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</si>
  <si>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</si>
  <si>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</si>
  <si>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</si>
  <si>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</si>
  <si>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</si>
  <si>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</si>
  <si>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</si>
  <si>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</si>
  <si>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</si>
  <si>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</si>
  <si>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</si>
  <si>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</si>
  <si>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</si>
  <si>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</si>
  <si>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</si>
  <si>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</si>
  <si>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</si>
  <si>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</si>
  <si>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</si>
  <si>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</si>
  <si>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</si>
  <si>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</si>
  <si>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</si>
  <si>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</si>
  <si>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</si>
  <si>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</si>
  <si>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</si>
  <si>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</si>
  <si>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</si>
  <si>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</si>
  <si>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</si>
  <si>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</si>
  <si>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</si>
  <si>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</si>
  <si>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</si>
  <si>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</si>
  <si>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</si>
  <si>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</si>
  <si>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</si>
  <si>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</si>
  <si>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</si>
  <si>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</si>
  <si>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</si>
  <si>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</si>
  <si>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</si>
  <si>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</si>
  <si>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</si>
  <si>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</si>
  <si>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</si>
  <si>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</si>
  <si>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</si>
  <si>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</si>
  <si>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</si>
  <si>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</si>
  <si>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</si>
  <si>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</si>
  <si>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</si>
  <si>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</si>
  <si>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</si>
  <si>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</si>
  <si>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</si>
  <si>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</si>
  <si>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</si>
  <si>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</si>
  <si>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</si>
  <si>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</si>
  <si>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</si>
  <si>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</si>
  <si>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</si>
  <si>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</si>
  <si>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</si>
  <si>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</si>
  <si>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</si>
  <si>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</si>
  <si>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</si>
  <si>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</si>
  <si>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</si>
  <si>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</si>
  <si>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</si>
  <si>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</si>
  <si>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</si>
  <si>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</si>
  <si>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</si>
  <si>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</si>
  <si>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</si>
  <si>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</si>
  <si>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</si>
  <si>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</si>
  <si>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</si>
  <si>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</si>
  <si>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</si>
  <si>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</si>
  <si>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</si>
  <si>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</si>
  <si>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</si>
  <si>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</si>
  <si>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</si>
  <si>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</si>
  <si>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</si>
  <si>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</si>
  <si>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</si>
  <si>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</si>
  <si>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</si>
  <si>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</si>
  <si>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</si>
  <si>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</si>
  <si>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</si>
  <si>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</si>
  <si>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</si>
  <si>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</si>
  <si>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</si>
  <si>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</si>
  <si>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</si>
  <si>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</si>
  <si>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</si>
  <si>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</si>
  <si>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</si>
  <si>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</si>
  <si>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</si>
  <si>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</si>
  <si>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</si>
  <si>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</si>
  <si>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</si>
  <si>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</si>
  <si>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</si>
  <si>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</si>
  <si>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</si>
  <si>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</si>
  <si>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</si>
  <si>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</si>
  <si>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</si>
  <si>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</si>
  <si>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</si>
  <si>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</si>
  <si>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</si>
  <si>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</si>
  <si>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</si>
  <si>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</si>
  <si>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</si>
  <si>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</si>
  <si>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</si>
  <si>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</si>
  <si>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</si>
  <si>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</si>
  <si>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</si>
  <si>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</si>
  <si>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</si>
  <si>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</si>
  <si>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</si>
  <si>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</si>
  <si>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</si>
  <si>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</si>
  <si>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</si>
  <si>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</si>
  <si>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</si>
  <si>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</si>
  <si>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</si>
  <si>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</si>
  <si>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</si>
  <si>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</si>
  <si>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</si>
  <si>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</si>
  <si>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</si>
  <si>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</si>
  <si>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</si>
  <si>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</si>
  <si>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</si>
  <si>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</si>
  <si>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</si>
  <si>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</si>
  <si>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</si>
  <si>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</si>
  <si>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</si>
  <si>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</si>
  <si>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</si>
  <si>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</si>
  <si>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</si>
  <si>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</si>
  <si>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</si>
  <si>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</si>
  <si>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</si>
  <si>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</si>
  <si>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</si>
  <si>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</si>
  <si>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</si>
  <si>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</si>
  <si>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</si>
  <si>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</si>
  <si>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</si>
  <si>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</si>
  <si>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</si>
  <si>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</si>
  <si>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</si>
  <si>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</si>
  <si>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</si>
  <si>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</si>
  <si>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</si>
  <si>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</si>
  <si>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</si>
  <si>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</si>
  <si>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</si>
  <si>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</si>
  <si>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</si>
  <si>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</si>
  <si>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</si>
  <si>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</si>
  <si>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</si>
  <si>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</si>
  <si>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</si>
  <si>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</si>
  <si>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</si>
  <si>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</si>
  <si>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</si>
  <si>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</si>
  <si>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</si>
  <si>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</si>
  <si>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</si>
  <si>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</si>
  <si>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</si>
  <si>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</si>
  <si>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</si>
  <si>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</si>
  <si>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</si>
  <si>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</si>
  <si>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</si>
  <si>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</si>
  <si>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</si>
  <si>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</si>
  <si>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</si>
  <si>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</si>
  <si>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</si>
  <si>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</si>
  <si>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</si>
  <si>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</si>
  <si>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</si>
  <si>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</si>
  <si>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</si>
  <si>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</si>
  <si>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</si>
  <si>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</si>
  <si>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</si>
  <si>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</si>
  <si>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</si>
  <si>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</si>
  <si>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</si>
  <si>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</si>
  <si>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</si>
  <si>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</si>
  <si>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</si>
  <si>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</si>
  <si>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</si>
  <si>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</si>
  <si>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</si>
  <si>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</si>
  <si>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</si>
  <si>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</si>
  <si>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</si>
  <si>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</si>
  <si>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</si>
  <si>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</si>
  <si>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</si>
  <si>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</si>
  <si>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</si>
  <si>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</si>
  <si>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</si>
  <si>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</si>
  <si>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</si>
  <si>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</si>
  <si>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</si>
  <si>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</si>
  <si>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</si>
  <si>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</si>
  <si>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</si>
  <si>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</si>
  <si>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</si>
  <si>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</si>
  <si>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</si>
  <si>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</si>
  <si>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</si>
  <si>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</si>
  <si>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</si>
  <si>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</si>
  <si>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</si>
  <si>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</si>
  <si>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</si>
  <si>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</si>
  <si>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</si>
  <si>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</si>
  <si>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</si>
  <si>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</si>
  <si>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</si>
  <si>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</si>
  <si>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</si>
  <si>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</si>
  <si>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</si>
  <si>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</si>
  <si>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</si>
  <si>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</si>
  <si>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</si>
  <si>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</si>
  <si>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</si>
  <si>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</si>
  <si>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</si>
  <si>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</si>
  <si>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</si>
  <si>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</si>
  <si>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</si>
  <si>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</si>
  <si>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</si>
  <si>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</si>
  <si>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</si>
  <si>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</si>
  <si>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</si>
  <si>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</si>
  <si>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</si>
  <si>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</si>
  <si>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</si>
  <si>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</si>
  <si>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</si>
  <si>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</si>
  <si>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</si>
  <si>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</si>
  <si>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</si>
  <si>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</si>
  <si>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</si>
  <si>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</si>
  <si>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</si>
  <si>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</si>
  <si>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</si>
  <si>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</si>
  <si>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</si>
  <si>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</si>
  <si>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</si>
  <si>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</si>
  <si>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</si>
  <si>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</si>
  <si>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</si>
  <si>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</si>
  <si>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</si>
  <si>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</si>
  <si>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</si>
  <si>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</si>
  <si>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</si>
  <si>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</si>
  <si>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</si>
  <si>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</si>
  <si>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</si>
  <si>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</si>
  <si>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</si>
  <si>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</si>
  <si>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</si>
  <si>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</si>
  <si>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</si>
  <si>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</si>
  <si>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</si>
  <si>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</si>
  <si>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</si>
  <si>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</si>
  <si>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</si>
  <si>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</si>
  <si>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</si>
  <si>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</si>
  <si>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</si>
  <si>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</si>
  <si>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</si>
  <si>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</si>
  <si>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</si>
  <si>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</si>
  <si>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</si>
  <si>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</si>
  <si>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</si>
  <si>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</si>
  <si>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</si>
  <si>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</si>
  <si>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</si>
  <si>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</si>
  <si>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</si>
  <si>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</si>
  <si>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</si>
  <si>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</si>
  <si>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</si>
  <si>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</si>
  <si>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</si>
  <si>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</si>
  <si>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</si>
  <si>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</si>
  <si>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</si>
  <si>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</si>
  <si>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</si>
  <si>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</si>
  <si>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</si>
  <si>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</si>
  <si>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</si>
  <si>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</si>
  <si>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</si>
  <si>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</si>
  <si>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</si>
  <si>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</si>
  <si>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</si>
  <si>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</si>
  <si>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</si>
  <si>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</si>
  <si>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</si>
  <si>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</si>
  <si>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</si>
  <si>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</si>
  <si>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</si>
  <si>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</si>
  <si>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</si>
  <si>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</si>
  <si>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</si>
  <si>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</si>
  <si>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</si>
  <si>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</si>
  <si>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</si>
  <si>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</si>
  <si>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</si>
  <si>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</si>
  <si>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</si>
  <si>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</si>
  <si>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</si>
  <si>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</si>
  <si>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</si>
  <si>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</si>
  <si>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</si>
  <si>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</si>
  <si>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</si>
  <si>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</si>
  <si>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</si>
  <si>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</si>
  <si>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</si>
  <si>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</si>
  <si>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</si>
  <si>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</si>
  <si>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</si>
  <si>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</si>
  <si>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</si>
  <si>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</si>
  <si>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</si>
  <si>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</si>
  <si>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</si>
  <si>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</si>
  <si>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</si>
  <si>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</si>
  <si>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</si>
  <si>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</si>
  <si>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</si>
  <si>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</si>
  <si>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</si>
  <si>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</si>
  <si>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</si>
  <si>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</si>
  <si>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</si>
  <si>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</si>
  <si>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</si>
  <si>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</si>
  <si>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</si>
  <si>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</si>
  <si>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</si>
  <si>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</si>
  <si>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</si>
  <si>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</si>
  <si>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</si>
  <si>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</si>
  <si>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</si>
  <si>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</si>
  <si>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</si>
  <si>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</si>
  <si>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</si>
  <si>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</si>
  <si>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</si>
  <si>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</si>
  <si>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</si>
  <si>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</si>
  <si>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</si>
  <si>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</si>
  <si>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</si>
  <si>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</si>
  <si>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</si>
  <si>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</si>
  <si>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</si>
  <si>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</si>
  <si>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</si>
  <si>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</si>
  <si>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</si>
  <si>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</si>
  <si>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</si>
  <si>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</si>
  <si>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</si>
  <si>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</si>
  <si>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</si>
  <si>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</si>
  <si>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</si>
  <si>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</si>
  <si>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</si>
  <si>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</si>
  <si>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</si>
  <si>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</si>
  <si>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</si>
  <si>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</si>
  <si>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</si>
  <si>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</si>
  <si>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</si>
  <si>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</si>
  <si>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</si>
  <si>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</si>
  <si>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</si>
  <si>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</si>
  <si>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</si>
  <si>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</si>
  <si>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</si>
  <si>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</si>
  <si>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</si>
  <si>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</si>
  <si>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</si>
  <si>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</si>
  <si>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</si>
  <si>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</si>
  <si>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</si>
  <si>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</si>
  <si>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</si>
  <si>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</si>
  <si>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</si>
  <si>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</si>
  <si>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</si>
  <si>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</si>
  <si>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</si>
  <si>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</si>
  <si>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</si>
  <si>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</si>
  <si>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</si>
  <si>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</si>
  <si>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</si>
  <si>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</si>
  <si>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</si>
  <si>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</si>
  <si>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</si>
  <si>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</si>
  <si>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</si>
  <si>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</si>
  <si>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</si>
  <si>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</si>
  <si>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</si>
  <si>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</si>
  <si>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</si>
  <si>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</si>
  <si>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</si>
  <si>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</si>
  <si>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</si>
  <si>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</si>
  <si>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</si>
  <si>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</si>
  <si>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</si>
  <si>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</si>
  <si>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</si>
  <si>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</si>
  <si>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</si>
  <si>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</si>
  <si>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</si>
  <si>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</si>
  <si>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</si>
  <si>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</si>
  <si>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</si>
  <si>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</si>
  <si>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</si>
  <si>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</si>
  <si>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</si>
  <si>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</si>
  <si>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</si>
  <si>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</si>
  <si>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</si>
  <si>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</si>
  <si>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</si>
  <si>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</si>
  <si>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</si>
  <si>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</si>
  <si>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</si>
  <si>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</si>
  <si>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</si>
  <si>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</si>
  <si>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</si>
  <si>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</si>
  <si>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</si>
  <si>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</si>
  <si>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</si>
  <si>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</si>
  <si>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</si>
  <si>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</si>
  <si>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</si>
  <si>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</si>
  <si>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</si>
  <si>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</si>
  <si>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</si>
  <si>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</si>
  <si>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</si>
  <si>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</si>
  <si>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</si>
  <si>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</si>
  <si>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</si>
  <si>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</si>
  <si>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</si>
  <si>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</si>
  <si>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</si>
  <si>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</si>
  <si>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</si>
  <si>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</si>
  <si>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</si>
  <si>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</si>
  <si>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</si>
  <si>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</si>
  <si>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</si>
  <si>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</si>
  <si>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</si>
  <si>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</si>
  <si>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</si>
  <si>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</si>
  <si>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</si>
  <si>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</si>
  <si>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</si>
  <si>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</si>
  <si>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</si>
  <si>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</si>
  <si>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</si>
  <si>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</si>
  <si>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</si>
  <si>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</si>
  <si>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</si>
  <si>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</si>
  <si>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</si>
  <si>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</si>
  <si>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</si>
  <si>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</si>
  <si>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</si>
  <si>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</si>
  <si>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</si>
  <si>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</si>
  <si>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</si>
  <si>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</si>
  <si>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</si>
  <si>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</si>
  <si>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</si>
  <si>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</si>
  <si>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</si>
  <si>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</si>
  <si>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</si>
  <si>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</si>
  <si>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</si>
  <si>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</si>
  <si>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</si>
  <si>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</si>
  <si>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</si>
  <si>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</si>
  <si>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</si>
  <si>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</si>
  <si>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</si>
  <si>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</si>
  <si>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</si>
  <si>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</si>
  <si>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</si>
  <si>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</si>
  <si>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</si>
  <si>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</si>
  <si>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</si>
  <si>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</si>
  <si>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</si>
  <si>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</si>
  <si>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</si>
  <si>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</si>
  <si>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</si>
  <si>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</si>
  <si>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</si>
  <si>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</si>
  <si>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</si>
  <si>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</si>
  <si>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</si>
  <si>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</si>
  <si>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</si>
  <si>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</si>
  <si>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</si>
  <si>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</si>
  <si>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</si>
  <si>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</si>
  <si>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</si>
  <si>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</si>
  <si>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</si>
  <si>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</si>
  <si>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</si>
  <si>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</si>
  <si>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</si>
  <si>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</si>
  <si>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</si>
  <si>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</si>
  <si>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</si>
  <si>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</si>
  <si>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</si>
  <si>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</si>
  <si>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</si>
  <si>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</si>
  <si>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</si>
  <si>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</si>
  <si>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</si>
  <si>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</si>
  <si>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</si>
  <si>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</si>
  <si>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</si>
  <si>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</si>
  <si>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</si>
  <si>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</si>
  <si>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</si>
  <si>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</si>
  <si>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</si>
  <si>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</si>
  <si>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</si>
  <si>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</si>
  <si>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</si>
  <si>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</si>
  <si>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</si>
  <si>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</si>
  <si>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</si>
  <si>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</si>
  <si>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</si>
  <si>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</si>
  <si>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</si>
  <si>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</si>
  <si>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</si>
  <si>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</si>
  <si>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</si>
  <si>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</si>
  <si>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</si>
  <si>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</si>
  <si>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</si>
  <si>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</si>
  <si>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</si>
  <si>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</si>
  <si>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</si>
  <si>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</si>
  <si>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</si>
  <si>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</si>
  <si>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</si>
  <si>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</si>
  <si>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</si>
  <si>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</si>
  <si>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</si>
  <si>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</si>
  <si>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</si>
  <si>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</si>
  <si>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</si>
  <si>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</si>
  <si>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</si>
  <si>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</si>
  <si>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</si>
  <si>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</si>
  <si>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</si>
  <si>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</si>
  <si>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</si>
  <si>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</si>
  <si>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</si>
  <si>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</si>
  <si>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</si>
  <si>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</si>
  <si>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</si>
  <si>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</si>
  <si>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</si>
  <si>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</si>
  <si>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</si>
  <si>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</si>
  <si>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</si>
  <si>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</si>
  <si>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</si>
  <si>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</si>
  <si>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</si>
  <si>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</si>
  <si>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</si>
  <si>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</si>
  <si>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</si>
  <si>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</si>
  <si>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</si>
  <si>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</si>
  <si>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</si>
  <si>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</si>
  <si>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</si>
  <si>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</si>
  <si>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</si>
  <si>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</si>
  <si>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</si>
  <si>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</si>
  <si>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</si>
  <si>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</si>
  <si>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</si>
  <si>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</si>
  <si>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</si>
  <si>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</si>
  <si>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</si>
  <si>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</si>
  <si>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</si>
  <si>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</si>
  <si>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</si>
  <si>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</si>
  <si>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</si>
  <si>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</si>
  <si>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</si>
  <si>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</si>
  <si>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</si>
  <si>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</si>
  <si>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</si>
  <si>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</si>
  <si>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</si>
  <si>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</si>
  <si>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</si>
  <si>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</si>
  <si>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</si>
  <si>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</si>
  <si>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</si>
  <si>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</si>
  <si>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</si>
  <si>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</si>
  <si>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</si>
  <si>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</si>
  <si>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</si>
  <si>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</si>
  <si>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</si>
  <si>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</si>
  <si>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</si>
  <si>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</si>
  <si>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</si>
  <si>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</si>
  <si>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</si>
  <si>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</si>
  <si>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</si>
  <si>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</si>
  <si>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</si>
  <si>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</si>
  <si>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</si>
  <si>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</si>
  <si>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</si>
  <si>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</si>
  <si>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</si>
  <si>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</si>
  <si>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</si>
  <si>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</si>
  <si>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</si>
  <si>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</si>
  <si>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</si>
  <si>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</si>
  <si>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</si>
  <si>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</si>
  <si>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</si>
  <si>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</si>
  <si>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</si>
  <si>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</si>
  <si>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</si>
  <si>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</si>
  <si>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</si>
  <si>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</si>
  <si>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</si>
  <si>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</si>
  <si>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</si>
  <si>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</si>
  <si>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</si>
  <si>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</si>
  <si>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</si>
  <si>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</si>
  <si>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</si>
  <si>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</si>
  <si>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</si>
  <si>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</si>
  <si>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</si>
  <si>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</si>
  <si>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</si>
  <si>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</si>
  <si>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</si>
  <si>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</si>
  <si>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</si>
  <si>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</si>
  <si>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</si>
  <si>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</si>
  <si>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</si>
  <si>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</si>
  <si>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</si>
  <si>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</si>
  <si>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</si>
  <si>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</si>
  <si>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</si>
  <si>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</si>
  <si>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</si>
  <si>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</si>
  <si>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</si>
  <si>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</si>
  <si>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</si>
  <si>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</si>
  <si>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</si>
  <si>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</si>
  <si>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</si>
  <si>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</si>
  <si>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</si>
  <si>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</si>
  <si>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</si>
  <si>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</si>
  <si>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</si>
  <si>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</si>
  <si>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</si>
  <si>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</si>
  <si>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</si>
  <si>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</si>
  <si>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</si>
  <si>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</si>
  <si>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</si>
  <si>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</si>
  <si>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</si>
  <si>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</si>
  <si>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</si>
  <si>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</si>
  <si>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</si>
  <si>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</si>
  <si>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</si>
  <si>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</si>
  <si>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</si>
  <si>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</si>
  <si>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</si>
  <si>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</si>
  <si>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</si>
  <si>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</si>
  <si>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</si>
  <si>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</si>
  <si>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</si>
  <si>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</si>
  <si>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</si>
  <si>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</si>
  <si>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</si>
  <si>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</si>
  <si>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</si>
  <si>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</si>
  <si>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</si>
  <si>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</si>
  <si>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</si>
  <si>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</si>
  <si>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</si>
  <si>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</si>
  <si>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</si>
  <si>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</si>
  <si>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</si>
  <si>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</si>
  <si>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</si>
  <si>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</si>
  <si>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</si>
  <si>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</si>
  <si>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</si>
  <si>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</si>
  <si>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</si>
  <si>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</si>
  <si>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</si>
  <si>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</si>
  <si>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</si>
  <si>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</si>
  <si>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</si>
  <si>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</si>
  <si>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</si>
  <si>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</si>
  <si>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</si>
  <si>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</si>
  <si>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</si>
  <si>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</si>
  <si>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</si>
  <si>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</si>
  <si>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</si>
  <si>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</si>
  <si>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</si>
  <si>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</si>
  <si>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</si>
  <si>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</si>
  <si>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</si>
  <si>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</si>
  <si>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</si>
  <si>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</si>
  <si>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</si>
  <si>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</si>
  <si>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</si>
  <si>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</si>
  <si>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</si>
  <si>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</si>
  <si>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</si>
  <si>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</si>
  <si>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</si>
  <si>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</si>
  <si>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</si>
  <si>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</si>
  <si>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</si>
  <si>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</si>
  <si>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</si>
  <si>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</si>
  <si>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</si>
  <si>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</si>
  <si>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</si>
  <si>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</si>
  <si>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</si>
  <si>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</si>
  <si>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</si>
  <si>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</si>
  <si>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</si>
  <si>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</si>
  <si>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</si>
  <si>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</si>
  <si>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</si>
  <si>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</si>
  <si>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</si>
  <si>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</si>
  <si>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</si>
  <si>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</si>
  <si>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</si>
  <si>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</si>
  <si>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</si>
  <si>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</si>
  <si>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</si>
  <si>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</si>
  <si>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</si>
  <si>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</si>
  <si>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</si>
  <si>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</si>
  <si>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</si>
  <si>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</si>
  <si>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</si>
  <si>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</si>
  <si>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</si>
  <si>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</si>
  <si>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</si>
  <si>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</si>
  <si>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</si>
  <si>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</si>
  <si>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</si>
  <si>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</si>
  <si>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</si>
  <si>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</si>
  <si>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</si>
  <si>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</si>
  <si>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</si>
  <si>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</si>
  <si>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</si>
  <si>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</si>
  <si>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</si>
  <si>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</si>
  <si>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</si>
  <si>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</si>
  <si>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</si>
  <si>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</si>
  <si>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</si>
  <si>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</si>
  <si>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</si>
  <si>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</si>
  <si>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</si>
  <si>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</si>
  <si>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</si>
  <si>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</si>
  <si>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</si>
  <si>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</si>
  <si>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</si>
  <si>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</si>
  <si>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</si>
  <si>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</si>
  <si>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</si>
  <si>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</si>
  <si>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</si>
  <si>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</si>
  <si>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</si>
  <si>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</si>
  <si>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</si>
  <si>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</si>
  <si>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</si>
  <si>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</si>
  <si>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</si>
  <si>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</si>
  <si>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</si>
  <si>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</si>
  <si>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</si>
  <si>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</si>
  <si>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</si>
  <si>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</si>
  <si>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</si>
  <si>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</si>
  <si>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</si>
  <si>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</si>
  <si>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</si>
  <si>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</si>
  <si>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</si>
  <si>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</si>
  <si>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</si>
  <si>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</si>
  <si>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</si>
  <si>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</si>
  <si>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</si>
  <si>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</si>
  <si>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</si>
  <si>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</si>
  <si>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</si>
  <si>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</si>
  <si>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</si>
  <si>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</si>
  <si>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</si>
  <si>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</si>
  <si>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</si>
  <si>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</si>
  <si>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</si>
  <si>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</si>
  <si>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</si>
  <si>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</si>
  <si>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</si>
  <si>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</si>
  <si>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</si>
  <si>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</si>
  <si>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</si>
  <si>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</si>
  <si>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</si>
  <si>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</si>
  <si>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</si>
  <si>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</si>
  <si>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</si>
  <si>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</si>
  <si>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</si>
  <si>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</si>
  <si>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</si>
  <si>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</si>
  <si>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</si>
  <si>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</si>
  <si>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</si>
  <si>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</si>
  <si>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</si>
  <si>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</si>
  <si>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</si>
  <si>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</si>
  <si>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</si>
  <si>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</si>
  <si>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</si>
  <si>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</si>
  <si>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</si>
  <si>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</si>
  <si>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</si>
  <si>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</si>
  <si>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</si>
  <si>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</si>
  <si>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</si>
  <si>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</si>
  <si>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</si>
  <si>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</si>
  <si>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</si>
  <si>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</si>
  <si>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</si>
  <si>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</si>
  <si>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</si>
  <si>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</si>
  <si>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</si>
  <si>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</si>
  <si>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</si>
  <si>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</si>
  <si>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</si>
  <si>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</si>
  <si>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</si>
  <si>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</si>
  <si>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</si>
  <si>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</si>
  <si>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</si>
  <si>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</si>
  <si>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</si>
  <si>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</si>
  <si>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</si>
  <si>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</si>
  <si>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</si>
  <si>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</si>
  <si>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</si>
  <si>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</si>
  <si>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</si>
  <si>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</si>
  <si>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</si>
  <si>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</si>
  <si>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</si>
  <si>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</si>
  <si>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</si>
  <si>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</si>
  <si>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</si>
  <si>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</si>
  <si>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</si>
  <si>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</si>
  <si>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</si>
  <si>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</si>
  <si>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</si>
  <si>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</si>
  <si>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</si>
  <si>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</si>
  <si>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</si>
  <si>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</si>
  <si>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</si>
  <si>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</si>
  <si>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</si>
  <si>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</si>
  <si>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</si>
  <si>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</si>
  <si>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</si>
  <si>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</si>
  <si>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</si>
  <si>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</si>
  <si>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</si>
  <si>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</si>
  <si>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</si>
  <si>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</si>
  <si>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</si>
  <si>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</si>
  <si>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</si>
  <si>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</si>
  <si>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</si>
  <si>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</si>
  <si>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</si>
  <si>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</si>
  <si>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</si>
  <si>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</si>
  <si>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</si>
  <si>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</si>
  <si>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</si>
  <si>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</si>
  <si>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</si>
  <si>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</si>
  <si>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</si>
  <si>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</si>
  <si>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</si>
  <si>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</si>
  <si>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</si>
  <si>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</si>
  <si>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</si>
  <si>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</si>
  <si>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</si>
  <si>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</si>
  <si>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</si>
  <si>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</si>
  <si>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</si>
  <si>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</si>
  <si>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</si>
  <si>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</si>
  <si>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</si>
  <si>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</si>
  <si>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</si>
  <si>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</si>
  <si>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</si>
  <si>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</si>
  <si>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</si>
  <si>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</si>
  <si>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</si>
  <si>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</si>
  <si>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</si>
  <si>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</si>
  <si>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</si>
  <si>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</si>
  <si>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</si>
  <si>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</si>
  <si>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</si>
  <si>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</si>
  <si>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</si>
  <si>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</si>
  <si>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</si>
  <si>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</si>
  <si>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</si>
  <si>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</si>
  <si>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</si>
  <si>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</si>
  <si>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</si>
  <si>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</si>
  <si>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</si>
  <si>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</si>
  <si>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</si>
  <si>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</si>
  <si>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</si>
  <si>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</si>
  <si>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</si>
  <si>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</si>
  <si>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</si>
  <si>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</si>
  <si>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</si>
  <si>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</si>
  <si>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</si>
  <si>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</si>
  <si>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</si>
  <si>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</si>
  <si>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</si>
  <si>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</si>
  <si>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</si>
  <si>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</si>
  <si>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</si>
  <si>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</si>
  <si>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</si>
  <si>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</si>
  <si>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</si>
  <si>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</si>
  <si>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</si>
  <si>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</si>
  <si>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</si>
  <si>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</si>
  <si>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</si>
  <si>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</si>
  <si>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</si>
  <si>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</si>
  <si>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</si>
  <si>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</si>
  <si>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</si>
  <si>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</si>
  <si>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</si>
  <si>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</si>
  <si>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</si>
  <si>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</si>
  <si>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</si>
  <si>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</si>
  <si>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</si>
  <si>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</si>
  <si>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</si>
  <si>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</si>
  <si>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</si>
  <si>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</si>
  <si>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</si>
  <si>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</si>
  <si>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</si>
  <si>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</si>
  <si>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</si>
  <si>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</si>
  <si>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</si>
  <si>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</si>
  <si>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</si>
  <si>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</si>
  <si>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</si>
  <si>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</si>
  <si>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</si>
  <si>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</si>
  <si>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</si>
  <si>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</si>
  <si>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</si>
  <si>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</si>
  <si>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</si>
  <si>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</si>
  <si>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</si>
  <si>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</si>
  <si>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</si>
  <si>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</si>
  <si>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</si>
  <si>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</si>
  <si>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</si>
  <si>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</si>
  <si>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</si>
  <si>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</si>
  <si>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</si>
  <si>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</si>
  <si>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</si>
  <si>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</si>
  <si>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</si>
  <si>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</si>
  <si>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</si>
  <si>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</si>
  <si>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</si>
  <si>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</si>
  <si>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</si>
  <si>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</si>
  <si>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</si>
  <si>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</si>
  <si>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</si>
  <si>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</si>
  <si>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</si>
  <si>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</si>
  <si>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</si>
  <si>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</si>
  <si>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</si>
  <si>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</si>
  <si>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</si>
  <si>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</si>
  <si>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</si>
  <si>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</si>
  <si>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</si>
  <si>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</si>
  <si>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</si>
  <si>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</si>
  <si>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</si>
  <si>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</si>
  <si>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</si>
  <si>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</si>
  <si>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</si>
  <si>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</si>
  <si>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</si>
  <si>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</si>
  <si>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</si>
  <si>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</si>
  <si>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</si>
  <si>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</si>
  <si>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</si>
  <si>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</si>
  <si>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</si>
  <si>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</si>
  <si>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</si>
  <si>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</si>
  <si>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</si>
  <si>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</si>
  <si>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</si>
  <si>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</si>
  <si>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</si>
  <si>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</si>
  <si>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</si>
  <si>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</si>
  <si>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</si>
  <si>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</si>
  <si>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</si>
  <si>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</si>
  <si>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</si>
  <si>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</si>
  <si>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</si>
  <si>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</si>
  <si>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</si>
  <si>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</si>
  <si>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</si>
  <si>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</si>
  <si>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</si>
  <si>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</si>
  <si>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</si>
  <si>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</si>
  <si>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</si>
  <si>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</si>
  <si>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</si>
  <si>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</si>
  <si>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</si>
  <si>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</si>
  <si>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</si>
  <si>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</si>
  <si>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</si>
  <si>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</si>
  <si>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</si>
  <si>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</si>
  <si>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</si>
  <si>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</si>
  <si>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</si>
  <si>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</si>
  <si>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</si>
  <si>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</si>
  <si>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</si>
  <si>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</si>
  <si>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</si>
  <si>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</si>
  <si>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</si>
  <si>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</si>
  <si>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</si>
  <si>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</si>
  <si>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</si>
  <si>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</si>
  <si>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</si>
  <si>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</si>
  <si>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</si>
  <si>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</si>
  <si>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</si>
  <si>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</si>
  <si>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</si>
  <si>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</si>
  <si>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</si>
  <si>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</si>
  <si>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</si>
  <si>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</si>
  <si>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</si>
  <si>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</si>
  <si>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</si>
  <si>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</si>
  <si>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</si>
  <si>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</si>
  <si>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</si>
  <si>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</si>
  <si>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</si>
  <si>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</si>
  <si>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</si>
  <si>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</si>
  <si>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</si>
  <si>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</si>
  <si>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</si>
  <si>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</si>
  <si>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</si>
  <si>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</si>
  <si>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</si>
  <si>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</si>
  <si>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</si>
  <si>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</si>
  <si>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</si>
  <si>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</si>
  <si>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</si>
  <si>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</si>
  <si>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</si>
  <si>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</si>
  <si>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</si>
  <si>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</si>
  <si>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</si>
  <si>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</si>
  <si>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</si>
  <si>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</si>
  <si>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</si>
  <si>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</si>
  <si>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</si>
  <si>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</si>
  <si>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</si>
  <si>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</si>
  <si>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</si>
  <si>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</si>
  <si>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</si>
  <si>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</si>
  <si>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</si>
  <si>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</si>
  <si>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</si>
  <si>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</si>
  <si>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</si>
  <si>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</si>
  <si>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</si>
  <si>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</si>
  <si>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</si>
  <si>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</si>
  <si>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</si>
  <si>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</si>
  <si>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</si>
  <si>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</si>
  <si>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</si>
  <si>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</si>
  <si>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</si>
  <si>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</si>
  <si>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</si>
  <si>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</si>
  <si>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</si>
  <si>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</si>
  <si>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</si>
  <si>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</si>
  <si>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</si>
  <si>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</si>
  <si>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</si>
  <si>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</si>
  <si>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</si>
  <si>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</si>
  <si>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</si>
  <si>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</si>
  <si>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</si>
  <si>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</si>
  <si>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</si>
  <si>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</si>
  <si>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</si>
  <si>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</si>
  <si>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</si>
  <si>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</si>
  <si>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</si>
  <si>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</si>
  <si>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</si>
  <si>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</si>
  <si>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</si>
  <si>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</si>
  <si>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</si>
  <si>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</si>
  <si>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</si>
  <si>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</si>
  <si>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</si>
  <si>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</si>
  <si>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</si>
  <si>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</si>
  <si>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</si>
  <si>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</si>
  <si>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</si>
  <si>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</si>
  <si>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</si>
  <si>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</si>
  <si>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</si>
  <si>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</si>
  <si>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</si>
  <si>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</si>
  <si>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</si>
  <si>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</si>
  <si>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</si>
  <si>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</si>
  <si>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</si>
  <si>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</si>
  <si>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</si>
  <si>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</si>
  <si>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</si>
  <si>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</si>
  <si>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</si>
  <si>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</si>
  <si>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</si>
  <si>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</si>
  <si>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</si>
  <si>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</si>
  <si>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</si>
  <si>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</si>
  <si>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</si>
  <si>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</si>
  <si>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</si>
  <si>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</si>
  <si>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</si>
  <si>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</si>
  <si>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</si>
  <si>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</si>
  <si>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</si>
  <si>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</si>
  <si>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</si>
  <si>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</si>
  <si>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</si>
  <si>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</si>
  <si>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</si>
  <si>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</si>
  <si>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</si>
  <si>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</si>
  <si>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</si>
  <si>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</si>
  <si>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</si>
  <si>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</si>
  <si>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</si>
  <si>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</si>
  <si>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</si>
  <si>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</si>
  <si>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</si>
  <si>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</si>
  <si>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</si>
  <si>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</si>
  <si>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</si>
  <si>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</si>
  <si>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</si>
  <si>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</si>
  <si>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</si>
  <si>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</si>
  <si>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</si>
  <si>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</si>
  <si>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</si>
  <si>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</si>
  <si>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</si>
  <si>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</si>
  <si>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</si>
  <si>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</si>
  <si>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</si>
  <si>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</si>
  <si>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</si>
  <si>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</si>
  <si>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</si>
  <si>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</si>
  <si>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</si>
  <si>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</si>
  <si>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</si>
  <si>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</si>
  <si>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</si>
  <si>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</si>
  <si>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</si>
  <si>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</si>
  <si>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</si>
  <si>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</si>
  <si>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</si>
  <si>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</si>
  <si>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</si>
  <si>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</si>
  <si>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</si>
  <si>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</si>
  <si>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</si>
  <si>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</si>
  <si>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</si>
  <si>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</si>
  <si>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</si>
  <si>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</si>
  <si>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</si>
  <si>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</si>
  <si>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</si>
  <si>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</si>
  <si>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</si>
  <si>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</si>
  <si>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</si>
  <si>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</si>
  <si>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</si>
  <si>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</si>
  <si>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</si>
  <si>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</si>
  <si>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</si>
  <si>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</si>
  <si>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</si>
  <si>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</si>
  <si>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</si>
  <si>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</si>
  <si>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</si>
  <si>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</si>
  <si>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</si>
  <si>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</si>
  <si>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</si>
  <si>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</si>
  <si>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</si>
  <si>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</si>
  <si>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</si>
  <si>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</si>
  <si>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</si>
  <si>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</si>
  <si>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</si>
  <si>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</si>
  <si>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</si>
  <si>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</si>
  <si>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</si>
  <si>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</si>
  <si>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</si>
  <si>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</si>
  <si>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</si>
  <si>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</si>
  <si>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</si>
  <si>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</si>
  <si>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</si>
  <si>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</si>
  <si>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</si>
  <si>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</si>
  <si>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</si>
  <si>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</si>
  <si>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</si>
  <si>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</si>
  <si>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</si>
  <si>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</si>
  <si>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</si>
  <si>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</si>
  <si>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</si>
  <si>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</si>
  <si>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</si>
  <si>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</si>
  <si>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</si>
  <si>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</si>
  <si>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</si>
  <si>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</si>
  <si>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</si>
  <si>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</si>
  <si>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</si>
  <si>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</si>
  <si>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</si>
  <si>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</si>
  <si>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</si>
  <si>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</si>
  <si>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</si>
  <si>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</si>
  <si>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</si>
  <si>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</si>
  <si>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</si>
  <si>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</si>
  <si>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</si>
  <si>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</si>
  <si>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</si>
  <si>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</si>
  <si>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</si>
  <si>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</si>
  <si>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</si>
  <si>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</si>
  <si>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</si>
  <si>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</si>
  <si>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</si>
  <si>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</si>
  <si>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</si>
  <si>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</si>
  <si>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</si>
  <si>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</si>
  <si>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</si>
  <si>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</si>
  <si>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</si>
  <si>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</si>
  <si>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</si>
  <si>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</si>
  <si>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</si>
  <si>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</si>
  <si>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</si>
  <si>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</si>
  <si>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</si>
  <si>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</si>
  <si>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</si>
  <si>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</si>
  <si>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</si>
  <si>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</si>
  <si>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</si>
  <si>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</si>
  <si>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</si>
  <si>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</si>
  <si>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</si>
  <si>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</si>
  <si>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</si>
  <si>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</si>
  <si>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</si>
  <si>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</si>
  <si>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</si>
  <si>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</si>
  <si>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</si>
  <si>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</si>
  <si>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</si>
  <si>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</si>
  <si>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</si>
  <si>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</si>
  <si>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</si>
  <si>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</si>
  <si>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</si>
  <si>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</si>
  <si>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</si>
  <si>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</si>
  <si>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</si>
  <si>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</si>
  <si>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</si>
  <si>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</si>
  <si>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</si>
  <si>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</si>
  <si>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</si>
  <si>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</si>
  <si>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</si>
  <si>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</si>
  <si>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</si>
  <si>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</si>
  <si>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</si>
  <si>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</si>
  <si>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</si>
  <si>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</si>
  <si>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</si>
  <si>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</si>
  <si>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</si>
  <si>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</si>
  <si>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</si>
  <si>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</si>
  <si>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</si>
  <si>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</si>
  <si>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</si>
  <si>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</si>
  <si>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</si>
  <si>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</si>
  <si>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</si>
  <si>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</si>
  <si>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</si>
  <si>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</si>
  <si>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</si>
  <si>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</si>
  <si>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</si>
  <si>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</si>
  <si>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</si>
  <si>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</si>
  <si>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</si>
  <si>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</si>
  <si>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</si>
  <si>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</si>
  <si>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</si>
  <si>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</si>
  <si>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</si>
  <si>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</si>
  <si>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</si>
  <si>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</si>
  <si>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</si>
  <si>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</si>
  <si>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</si>
  <si>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</si>
  <si>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</si>
  <si>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</si>
  <si>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</si>
  <si>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</si>
  <si>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</si>
  <si>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</si>
  <si>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</si>
  <si>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</si>
  <si>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</si>
  <si>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</si>
  <si>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</si>
  <si>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</si>
  <si>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</si>
  <si>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</si>
  <si>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</si>
  <si>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</si>
  <si>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</si>
  <si>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</si>
  <si>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</si>
  <si>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</si>
  <si>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</si>
  <si>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</si>
  <si>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</si>
  <si>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</si>
  <si>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</si>
  <si>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</si>
  <si>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</si>
  <si>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</si>
  <si>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</si>
  <si>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</si>
  <si>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</si>
  <si>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</si>
  <si>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</si>
  <si>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</si>
  <si>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</si>
  <si>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</si>
  <si>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</si>
  <si>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</si>
  <si>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</si>
  <si>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</si>
  <si>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</si>
  <si>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</si>
  <si>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</si>
  <si>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</si>
  <si>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</si>
  <si>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</si>
  <si>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</si>
  <si>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</si>
  <si>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</si>
  <si>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</si>
  <si>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</si>
  <si>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</si>
  <si>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</si>
  <si>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</si>
  <si>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</si>
  <si>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</si>
  <si>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</si>
  <si>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</si>
  <si>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</si>
  <si>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</si>
  <si>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</si>
  <si>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</si>
  <si>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</si>
  <si>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</si>
  <si>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</si>
  <si>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</si>
  <si>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</si>
  <si>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</si>
  <si>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</si>
  <si>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</si>
  <si>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</si>
  <si>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</si>
  <si>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</si>
  <si>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</si>
  <si>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</si>
  <si>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</si>
  <si>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</si>
  <si>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</si>
  <si>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</si>
  <si>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</si>
  <si>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</si>
  <si>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</si>
  <si>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</si>
  <si>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</si>
  <si>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</si>
  <si>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</si>
  <si>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</si>
  <si>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</si>
  <si>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</si>
  <si>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</si>
  <si>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</si>
  <si>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</si>
  <si>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</si>
  <si>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</si>
  <si>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</si>
  <si>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</si>
  <si>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</si>
  <si>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</si>
  <si>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</si>
  <si>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</si>
  <si>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</si>
  <si>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</si>
  <si>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</si>
  <si>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</si>
  <si>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</si>
  <si>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</si>
  <si>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</si>
  <si>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</si>
  <si>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</si>
  <si>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</si>
  <si>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</si>
  <si>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</si>
  <si>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</si>
  <si>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</si>
  <si>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</si>
  <si>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</si>
  <si>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</si>
  <si>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</si>
  <si>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</si>
  <si>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</si>
  <si>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</si>
  <si>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</si>
  <si>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</si>
  <si>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</si>
  <si>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</si>
  <si>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</si>
  <si>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</si>
  <si>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</si>
  <si>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</si>
  <si>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</si>
  <si>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</si>
  <si>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</si>
  <si>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</si>
  <si>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</si>
  <si>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</si>
  <si>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</si>
  <si>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</si>
  <si>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</si>
  <si>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</si>
  <si>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</si>
  <si>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</si>
  <si>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</si>
  <si>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</si>
  <si>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</si>
  <si>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</si>
  <si>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</si>
  <si>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</si>
  <si>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</si>
  <si>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</si>
  <si>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</si>
  <si>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</si>
  <si>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</si>
  <si>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</si>
  <si>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</si>
  <si>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</si>
  <si>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</si>
  <si>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</si>
  <si>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</si>
  <si>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</si>
  <si>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</si>
  <si>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</si>
  <si>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</si>
  <si>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</si>
  <si>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</si>
  <si>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</si>
  <si>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</si>
  <si>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</si>
  <si>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</si>
  <si>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</si>
  <si>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</si>
  <si>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</si>
  <si>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</si>
  <si>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</si>
  <si>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</si>
  <si>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</si>
  <si>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</si>
  <si>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</si>
  <si>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</si>
  <si>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</si>
  <si>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</si>
  <si>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</si>
  <si>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</si>
  <si>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</si>
  <si>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</si>
  <si>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</si>
  <si>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</si>
  <si>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</si>
  <si>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</si>
  <si>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</si>
  <si>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</si>
  <si>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</si>
  <si>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</si>
  <si>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</si>
  <si>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</si>
  <si>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</si>
  <si>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</si>
  <si>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</si>
  <si>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</si>
  <si>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</si>
  <si>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</si>
  <si>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</si>
  <si>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</si>
  <si>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</si>
  <si>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</si>
  <si>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</si>
  <si>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</si>
  <si>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</si>
  <si>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</si>
  <si>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</si>
  <si>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</si>
  <si>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</si>
  <si>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</si>
  <si>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</si>
  <si>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</si>
  <si>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</si>
  <si>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</si>
  <si>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</si>
  <si>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</si>
  <si>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</si>
  <si>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</si>
  <si>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</si>
  <si>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</si>
  <si>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</si>
  <si>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</si>
  <si>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</si>
  <si>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</si>
  <si>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</si>
  <si>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</si>
  <si>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</si>
  <si>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</si>
  <si>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</si>
  <si>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</si>
  <si>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</si>
  <si>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</si>
  <si>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</si>
  <si>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</si>
  <si>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</si>
  <si>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</si>
  <si>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</si>
  <si>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</si>
  <si>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</si>
  <si>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</si>
  <si>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</si>
  <si>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</si>
  <si>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</si>
  <si>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</si>
  <si>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</si>
  <si>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</si>
  <si>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</si>
  <si>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</si>
  <si>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</si>
  <si>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</si>
  <si>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</si>
  <si>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</si>
  <si>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</si>
  <si>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</si>
  <si>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</si>
  <si>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</si>
  <si>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</si>
  <si>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</si>
  <si>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</si>
  <si>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</si>
  <si>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</si>
  <si>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</si>
  <si>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</si>
  <si>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</si>
  <si>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</si>
  <si>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</si>
  <si>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</si>
  <si>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</si>
  <si>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</si>
  <si>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</si>
  <si>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</si>
  <si>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</si>
  <si>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</si>
  <si>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</si>
  <si>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</si>
  <si>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</si>
  <si>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</si>
  <si>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</si>
  <si>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</si>
  <si>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</si>
  <si>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</si>
  <si>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</si>
  <si>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</si>
  <si>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</si>
  <si>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</si>
  <si>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</si>
  <si>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</si>
  <si>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</si>
  <si>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</si>
  <si>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</si>
  <si>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</si>
  <si>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</si>
  <si>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</si>
  <si>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</si>
  <si>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</si>
  <si>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</si>
  <si>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</si>
  <si>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</si>
  <si>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</si>
  <si>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</si>
  <si>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</si>
  <si>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</si>
  <si>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</si>
  <si>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</si>
  <si>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</si>
  <si>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</si>
  <si>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</si>
  <si>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</si>
  <si>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</si>
  <si>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</si>
  <si>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</si>
  <si>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</si>
  <si>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</si>
  <si>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</si>
  <si>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</si>
  <si>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</si>
  <si>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</si>
  <si>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</si>
  <si>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</si>
  <si>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</si>
  <si>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</si>
  <si>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</si>
  <si>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</si>
  <si>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</si>
  <si>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</si>
  <si>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</si>
  <si>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</si>
  <si>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</si>
  <si>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</si>
  <si>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</si>
  <si>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</si>
  <si>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</si>
  <si>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</si>
  <si>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</si>
  <si>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</si>
  <si>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</si>
  <si>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</si>
  <si>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</si>
  <si>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</si>
  <si>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</si>
  <si>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</si>
  <si>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</si>
  <si>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</si>
  <si>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</si>
  <si>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</si>
  <si>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</si>
  <si>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</si>
  <si>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</si>
  <si>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</si>
  <si>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</si>
  <si>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</si>
  <si>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</si>
  <si>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</si>
  <si>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</si>
  <si>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</si>
  <si>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</si>
  <si>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</si>
  <si>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</si>
  <si>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</si>
  <si>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</si>
  <si>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</si>
  <si>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</si>
  <si>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</si>
  <si>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</si>
  <si>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</si>
  <si>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</si>
  <si>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</si>
  <si>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</si>
  <si>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</si>
  <si>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</si>
  <si>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</si>
  <si>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</si>
  <si>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</si>
  <si>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</si>
  <si>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</si>
  <si>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</si>
  <si>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</si>
  <si>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</si>
  <si>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</si>
  <si>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</si>
  <si>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</si>
  <si>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</si>
  <si>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</si>
  <si>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</si>
  <si>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</si>
  <si>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</si>
  <si>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</si>
  <si>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</si>
  <si>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</si>
  <si>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</si>
  <si>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</si>
  <si>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</si>
  <si>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</si>
  <si>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</si>
  <si>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</si>
  <si>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</si>
  <si>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</si>
  <si>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</si>
  <si>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</si>
  <si>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</si>
  <si>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</si>
  <si>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</si>
  <si>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</si>
  <si>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</si>
  <si>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</si>
  <si>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</si>
  <si>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</si>
  <si>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</si>
  <si>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</si>
  <si>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</si>
  <si>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</si>
  <si>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</si>
  <si>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</si>
  <si>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</si>
  <si>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</si>
  <si>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</si>
  <si>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</si>
  <si>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</si>
  <si>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</si>
  <si>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</si>
  <si>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</si>
  <si>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</si>
  <si>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</si>
  <si>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</si>
  <si>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</si>
  <si>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</si>
  <si>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</si>
  <si>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</si>
  <si>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</si>
  <si>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</si>
  <si>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</si>
  <si>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</si>
  <si>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</si>
  <si>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</si>
  <si>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</si>
  <si>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</si>
  <si>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</si>
  <si>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</si>
  <si>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</si>
  <si>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</si>
  <si>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</si>
  <si>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</si>
  <si>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</si>
  <si>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</si>
  <si>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</si>
  <si>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</si>
  <si>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</si>
  <si>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</si>
  <si>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</si>
  <si>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</si>
  <si>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</si>
  <si>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</si>
  <si>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</si>
  <si>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</si>
  <si>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</si>
  <si>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</si>
  <si>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</si>
  <si>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</si>
  <si>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</si>
  <si>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</si>
  <si>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</si>
  <si>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</si>
  <si>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</si>
  <si>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</si>
  <si>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</si>
  <si>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</si>
  <si>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</si>
  <si>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</si>
  <si>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</si>
  <si>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</si>
  <si>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</si>
  <si>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</si>
  <si>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</si>
  <si>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</si>
  <si>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</si>
  <si>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</si>
  <si>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</si>
  <si>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</si>
  <si>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</si>
  <si>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</si>
  <si>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</si>
  <si>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</si>
  <si>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</si>
  <si>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</si>
  <si>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</si>
  <si>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</si>
  <si>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</si>
  <si>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</si>
  <si>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</si>
  <si>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</si>
  <si>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</si>
  <si>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</si>
  <si>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</si>
  <si>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</si>
  <si>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</si>
  <si>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</si>
  <si>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</si>
  <si>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</si>
  <si>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</si>
  <si>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</si>
  <si>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</si>
  <si>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</si>
  <si>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</si>
  <si>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</si>
  <si>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</si>
  <si>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</si>
  <si>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</si>
  <si>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</si>
  <si>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</si>
  <si>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</si>
  <si>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</si>
  <si>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</si>
  <si>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</si>
  <si>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</si>
  <si>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</si>
  <si>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</si>
  <si>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</si>
  <si>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</si>
  <si>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</si>
  <si>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</si>
  <si>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</si>
  <si>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</si>
  <si>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</si>
  <si>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</si>
  <si>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</si>
  <si>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</si>
  <si>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</si>
  <si>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</si>
  <si>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</si>
  <si>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</si>
  <si>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</si>
  <si>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</si>
  <si>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</si>
  <si>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</si>
  <si>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</si>
  <si>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</si>
  <si>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</si>
  <si>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</si>
  <si>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</si>
  <si>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</si>
  <si>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</si>
  <si>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</si>
  <si>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</si>
  <si>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</si>
  <si>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</si>
  <si>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</si>
  <si>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</si>
  <si>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</si>
  <si>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</si>
  <si>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</si>
  <si>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</si>
  <si>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</si>
  <si>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</si>
  <si>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</si>
  <si>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</si>
  <si>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</si>
  <si>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</si>
  <si>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</si>
  <si>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</si>
  <si>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</si>
  <si>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</si>
  <si>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</si>
  <si>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</si>
  <si>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</si>
  <si>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</si>
  <si>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</si>
  <si>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</si>
  <si>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</si>
  <si>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</si>
  <si>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</si>
  <si>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</si>
  <si>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</si>
  <si>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</si>
  <si>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</si>
  <si>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</si>
  <si>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</si>
  <si>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</si>
  <si>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</si>
  <si>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</si>
  <si>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</si>
  <si>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</si>
  <si>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</si>
  <si>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</si>
  <si>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</si>
  <si>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</si>
  <si>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</si>
  <si>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</si>
  <si>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</si>
  <si>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</si>
  <si>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</si>
  <si>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</si>
  <si>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</si>
  <si>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</si>
  <si>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</si>
  <si>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</si>
  <si>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</si>
  <si>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</si>
  <si>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</si>
  <si>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</si>
  <si>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</si>
  <si>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</si>
  <si>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</si>
  <si>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</si>
  <si>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</si>
  <si>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</si>
  <si>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</si>
  <si>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</si>
  <si>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</si>
  <si>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</si>
  <si>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</si>
  <si>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</si>
  <si>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</si>
  <si>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</si>
  <si>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</si>
  <si>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</si>
  <si>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</si>
  <si>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</si>
  <si>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</si>
  <si>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</si>
  <si>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</si>
  <si>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</si>
  <si>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</si>
  <si>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</si>
  <si>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</si>
  <si>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</si>
  <si>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</si>
  <si>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</si>
  <si>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</si>
  <si>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</si>
  <si>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</si>
  <si>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</si>
  <si>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</si>
  <si>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</si>
  <si>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</si>
  <si>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</si>
  <si>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</si>
  <si>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</si>
  <si>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</si>
  <si>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</si>
  <si>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</si>
  <si>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</si>
  <si>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</si>
  <si>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</si>
  <si>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</si>
  <si>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</si>
  <si>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</si>
  <si>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</si>
  <si>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</si>
  <si>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</si>
  <si>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</si>
  <si>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</si>
  <si>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</si>
  <si>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</si>
  <si>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</si>
  <si>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</si>
  <si>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</si>
  <si>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</si>
  <si>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</si>
  <si>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</si>
  <si>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</si>
  <si>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</si>
  <si>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</si>
  <si>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</si>
  <si>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</si>
  <si>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</si>
  <si>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</si>
  <si>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</si>
  <si>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</si>
  <si>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</si>
  <si>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</si>
  <si>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</si>
  <si>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</si>
  <si>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</si>
  <si>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</si>
  <si>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</si>
  <si>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</si>
  <si>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</si>
  <si>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</si>
  <si>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</si>
  <si>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</si>
  <si>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</si>
  <si>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</si>
  <si>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</si>
  <si>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</si>
  <si>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</si>
  <si>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</si>
  <si>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</si>
  <si>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</si>
  <si>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</si>
  <si>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</si>
  <si>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</si>
  <si>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</si>
  <si>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</si>
  <si>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</si>
  <si>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</si>
  <si>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</si>
  <si>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</si>
  <si>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</si>
  <si>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</si>
  <si>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</si>
  <si>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</si>
  <si>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</si>
  <si>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</si>
  <si>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</si>
  <si>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</si>
  <si>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</si>
  <si>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</si>
  <si>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</si>
  <si>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</si>
  <si>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</si>
  <si>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</si>
  <si>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</si>
  <si>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</si>
  <si>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</si>
  <si>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</si>
  <si>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</si>
  <si>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</si>
  <si>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</si>
  <si>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</si>
  <si>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</si>
  <si>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</si>
  <si>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</si>
  <si>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</si>
  <si>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</si>
  <si>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</si>
  <si>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</si>
  <si>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</si>
  <si>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</si>
  <si>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</si>
  <si>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</si>
  <si>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</si>
  <si>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</si>
  <si>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</si>
  <si>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</si>
  <si>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</si>
  <si>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</si>
  <si>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</si>
  <si>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</si>
  <si>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</si>
  <si>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</si>
  <si>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</si>
  <si>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</si>
  <si>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</si>
  <si>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</si>
  <si>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</si>
  <si>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</si>
  <si>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</si>
  <si>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</si>
  <si>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</si>
  <si>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</si>
  <si>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</si>
  <si>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</si>
  <si>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</si>
  <si>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</si>
  <si>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</si>
  <si>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</si>
  <si>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</si>
  <si>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</si>
  <si>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</si>
  <si>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</si>
  <si>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</si>
  <si>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</si>
  <si>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</si>
  <si>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</si>
  <si>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</si>
  <si>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</si>
  <si>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</si>
  <si>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</si>
  <si>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</si>
  <si>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</si>
  <si>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</si>
  <si>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</si>
  <si>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</si>
  <si>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</si>
  <si>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</si>
  <si>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</si>
  <si>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</si>
  <si>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</si>
  <si>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</si>
  <si>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</si>
  <si>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</si>
  <si>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</si>
  <si>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</si>
  <si>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</si>
  <si>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</si>
  <si>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</si>
  <si>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</si>
  <si>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</si>
  <si>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</si>
  <si>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</si>
  <si>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</si>
  <si>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</si>
  <si>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</si>
  <si>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</si>
  <si>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</si>
  <si>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</si>
  <si>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</si>
  <si>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</si>
  <si>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</si>
  <si>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</si>
  <si>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</si>
  <si>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</si>
  <si>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</si>
  <si>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</si>
  <si>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</si>
  <si>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</si>
  <si>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</si>
  <si>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</si>
  <si>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</si>
  <si>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</si>
  <si>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</si>
  <si>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</si>
  <si>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</si>
  <si>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</si>
  <si>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</si>
  <si>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</si>
  <si>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</si>
  <si>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</si>
  <si>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</si>
  <si>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</si>
  <si>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</si>
  <si>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</si>
  <si>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</si>
  <si>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</si>
  <si>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</si>
  <si>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</si>
  <si>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</si>
  <si>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</si>
  <si>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</si>
  <si>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</si>
  <si>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</si>
  <si>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</si>
  <si>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</si>
  <si>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</si>
  <si>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</si>
  <si>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</si>
  <si>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</si>
  <si>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</si>
  <si>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</si>
  <si>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</si>
  <si>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</si>
  <si>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</si>
  <si>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</si>
  <si>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</si>
  <si>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</si>
  <si>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</si>
  <si>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</si>
  <si>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</si>
  <si>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</si>
  <si>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</si>
  <si>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</si>
  <si>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</si>
  <si>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</si>
  <si>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</si>
  <si>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</si>
  <si>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</si>
  <si>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</si>
  <si>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</si>
  <si>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</si>
  <si>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</si>
  <si>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</si>
  <si>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</si>
  <si>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</si>
  <si>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</si>
  <si>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</si>
  <si>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</si>
  <si>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</si>
  <si>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</si>
  <si>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</si>
  <si>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</si>
  <si>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</si>
  <si>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</si>
  <si>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</si>
  <si>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</si>
  <si>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</si>
  <si>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</si>
  <si>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</si>
  <si>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</si>
  <si>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</si>
  <si>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</si>
  <si>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</si>
  <si>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</si>
  <si>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</si>
  <si>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</si>
  <si>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</si>
  <si>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</si>
  <si>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</si>
  <si>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</si>
  <si>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</si>
  <si>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</si>
  <si>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</si>
  <si>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</si>
  <si>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</si>
  <si>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</si>
  <si>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</si>
  <si>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</si>
  <si>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</si>
  <si>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</si>
  <si>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</si>
  <si>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</si>
  <si>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</si>
  <si>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</si>
  <si>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</si>
  <si>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</si>
  <si>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</si>
  <si>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</si>
  <si>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</si>
  <si>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</si>
  <si>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</si>
  <si>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</si>
  <si>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</si>
  <si>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</si>
  <si>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</si>
  <si>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</si>
  <si>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</si>
  <si>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</si>
  <si>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</si>
  <si>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</si>
  <si>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</si>
  <si>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</si>
  <si>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</si>
  <si>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</si>
  <si>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</si>
  <si>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</si>
  <si>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</si>
  <si>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</si>
  <si>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</si>
  <si>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</si>
  <si>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</si>
  <si>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</si>
  <si>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</si>
  <si>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</si>
  <si>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</si>
  <si>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</si>
  <si>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</si>
  <si>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</si>
  <si>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</si>
  <si>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</si>
  <si>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</si>
  <si>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</si>
  <si>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</si>
  <si>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</si>
  <si>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</si>
  <si>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</si>
  <si>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</si>
  <si>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</si>
  <si>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</si>
  <si>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</si>
  <si>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</si>
  <si>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</si>
  <si>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</si>
  <si>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</si>
  <si>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</si>
  <si>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</si>
  <si>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</si>
  <si>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</si>
  <si>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</si>
  <si>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</si>
  <si>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</si>
  <si>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</si>
  <si>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</si>
  <si>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</si>
  <si>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</si>
  <si>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</si>
  <si>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</si>
  <si>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</si>
  <si>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</si>
  <si>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</si>
  <si>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</si>
  <si>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</si>
  <si>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</si>
  <si>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</si>
  <si>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</si>
  <si>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</si>
  <si>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</si>
  <si>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</si>
  <si>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</si>
  <si>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</si>
  <si>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</si>
  <si>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</si>
  <si>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</si>
  <si>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</si>
  <si>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</si>
  <si>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</si>
  <si>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</si>
  <si>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</si>
  <si>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</si>
  <si>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</si>
  <si>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</si>
  <si>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</si>
  <si>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</si>
  <si>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</si>
  <si>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</si>
  <si>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</si>
  <si>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</si>
  <si>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</si>
  <si>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</si>
  <si>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</si>
  <si>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</si>
  <si>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</si>
  <si>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</si>
  <si>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</si>
  <si>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</si>
  <si>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</si>
  <si>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</si>
  <si>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</si>
  <si>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</si>
  <si>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</si>
  <si>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</si>
  <si>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</si>
  <si>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</si>
  <si>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</si>
  <si>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</si>
  <si>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</si>
  <si>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</si>
  <si>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</si>
  <si>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</si>
  <si>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</si>
  <si>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</si>
  <si>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</si>
  <si>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</si>
  <si>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</si>
  <si>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</si>
  <si>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</si>
  <si>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</si>
  <si>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</si>
  <si>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</si>
  <si>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</si>
  <si>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</si>
  <si>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</si>
  <si>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</si>
  <si>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</si>
  <si>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</si>
  <si>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</si>
  <si>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</si>
  <si>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</si>
  <si>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</si>
  <si>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</si>
  <si>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</si>
  <si>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</si>
  <si>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</si>
  <si>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</si>
  <si>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</si>
  <si>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</si>
  <si>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</si>
  <si>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</si>
  <si>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</si>
  <si>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</si>
  <si>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</si>
  <si>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</si>
  <si>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</si>
  <si>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</si>
  <si>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</si>
  <si>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</si>
  <si>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</si>
  <si>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</si>
  <si>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</si>
  <si>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</si>
  <si>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</si>
  <si>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</si>
  <si>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</si>
  <si>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</si>
  <si>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</si>
  <si>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</si>
  <si>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</si>
  <si>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</si>
  <si>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</si>
  <si>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</si>
  <si>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</si>
  <si>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</si>
  <si>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</si>
  <si>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</si>
  <si>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</si>
  <si>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</si>
  <si>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</si>
  <si>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</si>
  <si>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</si>
  <si>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</si>
  <si>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</si>
  <si>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</si>
  <si>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</si>
  <si>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</si>
  <si>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</si>
  <si>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</si>
  <si>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</si>
  <si>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</si>
  <si>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</si>
  <si>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</si>
  <si>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</si>
  <si>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</si>
  <si>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</si>
  <si>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</si>
  <si>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</si>
  <si>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</si>
  <si>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</si>
  <si>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</si>
  <si>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</si>
  <si>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</si>
  <si>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</si>
  <si>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</si>
  <si>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</si>
  <si>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</si>
  <si>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</si>
  <si>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</si>
  <si>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</si>
  <si>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</si>
  <si>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</si>
  <si>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</si>
  <si>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</si>
  <si>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</si>
  <si>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</si>
  <si>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</si>
  <si>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</si>
  <si>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</si>
  <si>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</si>
  <si>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</si>
  <si>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</si>
  <si>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</si>
  <si>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</si>
  <si>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</si>
  <si>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</si>
  <si>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</si>
  <si>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</si>
  <si>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</si>
  <si>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</si>
  <si>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</si>
  <si>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</si>
  <si>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</si>
  <si>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</si>
  <si>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</si>
  <si>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</si>
  <si>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</si>
  <si>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</si>
  <si>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</si>
  <si>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</si>
  <si>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</si>
  <si>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</si>
  <si>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</si>
  <si>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</si>
  <si>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</si>
  <si>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</si>
  <si>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</si>
  <si>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</si>
  <si>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</si>
  <si>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</si>
  <si>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</si>
  <si>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</si>
  <si>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</si>
  <si>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</si>
  <si>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</si>
  <si>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</si>
  <si>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</si>
  <si>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</si>
  <si>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</si>
  <si>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</si>
  <si>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</si>
  <si>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</si>
  <si>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</si>
  <si>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</si>
  <si>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</si>
  <si>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</si>
  <si>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</si>
  <si>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</si>
  <si>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</si>
  <si>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</si>
  <si>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</si>
  <si>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</si>
  <si>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</si>
  <si>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</si>
  <si>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</si>
  <si>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</si>
  <si>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</si>
  <si>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</si>
  <si>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</si>
  <si>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</si>
  <si>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</si>
  <si>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</si>
  <si>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</si>
  <si>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</si>
  <si>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</si>
  <si>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</si>
  <si>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</si>
  <si>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</si>
  <si>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</si>
  <si>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</si>
  <si>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</si>
  <si>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</si>
  <si>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</si>
  <si>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</si>
  <si>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</si>
  <si>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</si>
  <si>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</si>
  <si>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</si>
  <si>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</si>
  <si>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</si>
  <si>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</si>
  <si>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</si>
  <si>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</si>
  <si>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</si>
  <si>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</si>
  <si>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</si>
  <si>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</si>
  <si>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</si>
  <si>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</si>
  <si>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</si>
  <si>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</si>
  <si>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</si>
  <si>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</si>
  <si>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</si>
  <si>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</si>
  <si>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</si>
  <si>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</si>
  <si>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</si>
  <si>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</si>
  <si>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</si>
  <si>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</si>
  <si>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</si>
  <si>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</si>
  <si>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</si>
  <si>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</si>
  <si>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</si>
  <si>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</si>
  <si>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</si>
  <si>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</si>
  <si>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</si>
  <si>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</si>
  <si>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</si>
  <si>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</si>
  <si>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</si>
  <si>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</si>
  <si>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</si>
  <si>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</si>
  <si>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</si>
  <si>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</si>
  <si>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</si>
  <si>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</si>
  <si>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</si>
  <si>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</si>
  <si>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</si>
  <si>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</si>
  <si>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</si>
  <si>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</si>
  <si>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</si>
  <si>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</si>
  <si>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</si>
  <si>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</si>
  <si>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</si>
  <si>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</si>
  <si>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</si>
  <si>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</si>
  <si>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</si>
  <si>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</si>
  <si>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</si>
  <si>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</si>
  <si>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</si>
  <si>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</si>
  <si>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</si>
  <si>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</si>
  <si>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</si>
  <si>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</si>
  <si>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</si>
  <si>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</si>
  <si>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</si>
  <si>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</si>
  <si>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</si>
  <si>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</si>
  <si>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</si>
  <si>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</si>
  <si>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</si>
  <si>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</si>
  <si>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</si>
  <si>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</si>
  <si>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</si>
  <si>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</si>
  <si>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</si>
  <si>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</si>
  <si>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</si>
  <si>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</si>
  <si>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</si>
  <si>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</si>
  <si>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</si>
  <si>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</si>
  <si>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</si>
  <si>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</si>
  <si>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</si>
  <si>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</si>
  <si>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</si>
  <si>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</si>
  <si>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</si>
  <si>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</si>
  <si>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</si>
  <si>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</si>
  <si>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</si>
  <si>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</si>
  <si>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</si>
  <si>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</si>
  <si>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</si>
  <si>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</si>
  <si>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</si>
  <si>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</si>
  <si>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</si>
  <si>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</si>
  <si>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</si>
  <si>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</si>
  <si>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</si>
  <si>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</si>
  <si>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</si>
  <si>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</si>
  <si>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</si>
  <si>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</si>
  <si>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</si>
  <si>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</si>
  <si>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</si>
  <si>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</si>
  <si>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</si>
  <si>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</si>
  <si>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</si>
  <si>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</si>
  <si>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</si>
  <si>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</si>
  <si>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</si>
  <si>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</si>
  <si>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</si>
  <si>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</si>
  <si>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</si>
  <si>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</si>
  <si>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</si>
  <si>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</si>
  <si>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</si>
  <si>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</si>
  <si>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</si>
  <si>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</si>
  <si>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</si>
  <si>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</si>
  <si>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</si>
  <si>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</si>
  <si>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</si>
  <si>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</si>
  <si>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</si>
  <si>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</si>
  <si>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</si>
  <si>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</si>
  <si>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</si>
  <si>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</si>
  <si>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</si>
  <si>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</si>
  <si>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</si>
  <si>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</si>
  <si>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</si>
  <si>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</si>
  <si>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</si>
  <si>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</si>
  <si>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</si>
  <si>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</si>
  <si>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</si>
  <si>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</si>
  <si>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</si>
  <si>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</si>
  <si>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</si>
  <si>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</si>
  <si>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</si>
  <si>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</si>
  <si>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</si>
  <si>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</si>
  <si>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</si>
  <si>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</si>
  <si>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</si>
  <si>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</si>
  <si>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</si>
  <si>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</si>
  <si>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</si>
  <si>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</si>
  <si>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</si>
  <si>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</si>
  <si>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</si>
  <si>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</si>
  <si>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</si>
  <si>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</si>
  <si>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</si>
  <si>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</si>
  <si>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</si>
  <si>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</si>
  <si>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</si>
  <si>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</si>
  <si>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</si>
  <si>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</si>
  <si>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</si>
  <si>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</si>
  <si>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</si>
  <si>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</si>
  <si>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</si>
  <si>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</si>
  <si>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</si>
  <si>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</si>
  <si>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</si>
  <si>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</si>
  <si>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</si>
  <si>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</si>
  <si>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</si>
  <si>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</si>
  <si>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</si>
  <si>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</si>
  <si>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</si>
  <si>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</si>
  <si>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</si>
  <si>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</si>
  <si>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</si>
  <si>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</si>
  <si>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</si>
  <si>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</si>
  <si>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</si>
  <si>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</si>
  <si>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</si>
  <si>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</si>
  <si>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</si>
  <si>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</si>
  <si>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</si>
  <si>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</si>
  <si>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</si>
  <si>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</si>
  <si>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</si>
  <si>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</si>
  <si>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</si>
  <si>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</si>
  <si>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</si>
  <si>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</si>
  <si>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</si>
  <si>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</si>
  <si>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</si>
  <si>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</si>
  <si>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</si>
  <si>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</si>
  <si>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</si>
  <si>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</si>
  <si>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</si>
  <si>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</si>
  <si>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</si>
  <si>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</si>
  <si>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</si>
  <si>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</si>
  <si>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</si>
  <si>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</si>
  <si>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</si>
  <si>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</si>
  <si>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</si>
  <si>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</si>
  <si>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</si>
  <si>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</si>
  <si>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</si>
  <si>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</si>
  <si>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</si>
  <si>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</si>
  <si>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</si>
  <si>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</si>
  <si>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</si>
  <si>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</si>
  <si>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</si>
  <si>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</si>
  <si>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</si>
  <si>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</si>
  <si>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</si>
  <si>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</si>
  <si>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</si>
  <si>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</si>
  <si>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</si>
  <si>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</si>
  <si>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</si>
  <si>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</si>
  <si>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</si>
  <si>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</si>
  <si>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</si>
  <si>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</si>
  <si>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</si>
  <si>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</si>
  <si>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</si>
  <si>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</si>
  <si>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</si>
  <si>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</si>
  <si>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</si>
  <si>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</si>
  <si>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</si>
  <si>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</si>
  <si>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</si>
  <si>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</si>
  <si>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</si>
  <si>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</si>
  <si>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</si>
  <si>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</si>
  <si>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</si>
  <si>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</si>
  <si>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</si>
  <si>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</si>
  <si>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</si>
  <si>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</si>
  <si>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</si>
  <si>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</si>
  <si>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</si>
  <si>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</si>
  <si>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</si>
  <si>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</si>
  <si>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</si>
  <si>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</si>
  <si>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</si>
  <si>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</si>
  <si>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</si>
  <si>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</si>
  <si>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</si>
  <si>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</si>
  <si>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</si>
  <si>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</si>
  <si>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</si>
  <si>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</si>
  <si>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</si>
  <si>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</si>
  <si>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</si>
  <si>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</si>
  <si>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</si>
  <si>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</si>
  <si>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</si>
  <si>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</si>
  <si>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</si>
  <si>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</si>
  <si>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</si>
  <si>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</si>
  <si>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</si>
  <si>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</si>
  <si>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</si>
  <si>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</si>
  <si>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</si>
  <si>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</si>
  <si>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</si>
  <si>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</si>
  <si>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</si>
  <si>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</si>
  <si>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</si>
  <si>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</si>
  <si>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</si>
  <si>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</si>
  <si>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</si>
  <si>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</si>
  <si>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</si>
  <si>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</si>
  <si>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</si>
  <si>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</si>
  <si>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</si>
  <si>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</si>
  <si>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</si>
  <si>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</si>
  <si>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</si>
  <si>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</si>
  <si>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</si>
  <si>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</si>
  <si>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</si>
  <si>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</si>
  <si>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</si>
  <si>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</si>
  <si>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</si>
  <si>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</si>
  <si>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</si>
  <si>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</si>
  <si>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</si>
  <si>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</si>
  <si>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</si>
  <si>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</si>
  <si>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</si>
  <si>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</si>
  <si>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</si>
  <si>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</si>
  <si>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</si>
  <si>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</si>
  <si>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</si>
  <si>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</si>
  <si>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</si>
  <si>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</si>
  <si>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</si>
  <si>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</si>
  <si>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</si>
  <si>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</si>
  <si>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</si>
  <si>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</si>
  <si>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</si>
  <si>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</si>
  <si>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</si>
  <si>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</si>
  <si>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</si>
  <si>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</si>
  <si>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</si>
  <si>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</si>
  <si>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</si>
  <si>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</si>
  <si>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</si>
  <si>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</si>
  <si>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</si>
  <si>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</si>
  <si>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</si>
  <si>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</si>
  <si>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</si>
  <si>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</si>
  <si>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</si>
  <si>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</si>
  <si>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</si>
  <si>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</si>
  <si>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</si>
  <si>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</si>
  <si>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</si>
  <si>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</si>
  <si>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</si>
  <si>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</si>
  <si>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</si>
  <si>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</si>
  <si>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</si>
  <si>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</si>
  <si>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</si>
  <si>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</si>
  <si>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</si>
  <si>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</si>
  <si>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</si>
  <si>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</si>
  <si>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</si>
  <si>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</si>
  <si>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</si>
  <si>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</si>
  <si>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</si>
  <si>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</si>
  <si>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</si>
  <si>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</si>
  <si>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</si>
  <si>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</si>
  <si>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</si>
  <si>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</si>
  <si>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</si>
  <si>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</si>
  <si>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</si>
  <si>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</si>
  <si>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</si>
  <si>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</si>
  <si>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</si>
  <si>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</si>
  <si>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</si>
  <si>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</si>
  <si>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</si>
  <si>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</si>
  <si>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</si>
  <si>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</si>
  <si>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</si>
  <si>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</si>
  <si>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</si>
  <si>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</si>
  <si>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</si>
  <si>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</si>
  <si>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</si>
  <si>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</si>
  <si>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</si>
  <si>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</si>
  <si>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</si>
  <si>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</si>
  <si>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</si>
  <si>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</si>
  <si>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</si>
  <si>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</si>
  <si>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</si>
  <si>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</si>
  <si>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</si>
  <si>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</si>
  <si>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</si>
  <si>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</si>
  <si>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</si>
  <si>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</si>
  <si>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</si>
  <si>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</si>
  <si>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</si>
  <si>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</si>
  <si>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</si>
  <si>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</si>
  <si>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</si>
  <si>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</si>
  <si>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</si>
  <si>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</si>
  <si>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</si>
  <si>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</si>
  <si>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</si>
  <si>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</si>
  <si>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</si>
  <si>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</si>
  <si>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</si>
  <si>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</si>
  <si>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</si>
  <si>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</si>
  <si>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</si>
  <si>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</si>
  <si>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</si>
  <si>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</si>
  <si>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</si>
  <si>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</si>
  <si>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</si>
  <si>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</si>
  <si>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</si>
  <si>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</si>
  <si>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</si>
  <si>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</si>
  <si>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</si>
  <si>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</si>
  <si>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</si>
  <si>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</si>
  <si>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</si>
  <si>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</si>
  <si>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</si>
  <si>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</si>
  <si>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</si>
  <si>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</si>
  <si>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</si>
  <si>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</si>
  <si>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</si>
  <si>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</si>
  <si>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</si>
  <si>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</si>
  <si>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</si>
  <si>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</si>
  <si>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</si>
  <si>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</si>
  <si>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</si>
  <si>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</si>
  <si>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</si>
  <si>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</si>
  <si>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</si>
  <si>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</si>
  <si>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</si>
  <si>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</si>
  <si>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</si>
  <si>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</si>
  <si>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</si>
  <si>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</si>
  <si>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</si>
  <si>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</si>
  <si>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</si>
  <si>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</si>
  <si>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</si>
  <si>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</si>
  <si>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</si>
  <si>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</si>
  <si>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</si>
  <si>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</si>
  <si>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</si>
  <si>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</si>
  <si>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</si>
  <si>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</si>
  <si>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</si>
  <si>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</si>
  <si>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</si>
  <si>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</si>
  <si>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</si>
  <si>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</si>
  <si>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</si>
  <si>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</si>
  <si>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</si>
  <si>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</si>
  <si>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</si>
  <si>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</si>
  <si>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</si>
  <si>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</si>
  <si>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</si>
  <si>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</si>
  <si>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</si>
  <si>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</si>
  <si>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</si>
  <si>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</si>
  <si>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</si>
  <si>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</si>
  <si>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</si>
  <si>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</si>
  <si>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</si>
  <si>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</si>
  <si>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</si>
  <si>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</si>
  <si>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</si>
  <si>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</si>
  <si>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</si>
  <si>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</si>
  <si>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</si>
  <si>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</si>
  <si>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</si>
  <si>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</si>
  <si>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</si>
  <si>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</si>
  <si>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</si>
  <si>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</si>
  <si>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</si>
  <si>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</si>
  <si>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</si>
  <si>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</si>
  <si>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</si>
  <si>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</si>
  <si>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</si>
  <si>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</si>
  <si>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</si>
  <si>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</si>
  <si>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</si>
  <si>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</si>
  <si>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</si>
  <si>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</si>
  <si>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</si>
  <si>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</si>
  <si>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</si>
  <si>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</si>
  <si>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</si>
  <si>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</si>
  <si>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</si>
  <si>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</si>
  <si>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</si>
  <si>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</si>
  <si>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</si>
  <si>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</si>
  <si>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</si>
  <si>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</si>
  <si>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</si>
  <si>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</si>
  <si>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</si>
  <si>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</si>
  <si>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</si>
  <si>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</si>
  <si>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</si>
  <si>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</si>
  <si>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</si>
  <si>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</si>
  <si>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</si>
  <si>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</si>
  <si>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</si>
  <si>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</si>
  <si>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</si>
  <si>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</si>
  <si>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</si>
  <si>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</si>
  <si>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</si>
  <si>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</si>
  <si>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</si>
  <si>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</si>
  <si>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</si>
  <si>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</si>
  <si>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</si>
  <si>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</si>
  <si>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</si>
  <si>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</si>
  <si>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</si>
  <si>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</si>
  <si>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</si>
  <si>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</si>
  <si>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</si>
  <si>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</si>
  <si>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</si>
  <si>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</si>
  <si>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</si>
  <si>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</si>
  <si>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</si>
  <si>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</si>
  <si>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</si>
  <si>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</si>
  <si>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</si>
  <si>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</si>
  <si>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</si>
  <si>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</si>
  <si>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</si>
  <si>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</si>
  <si>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</si>
  <si>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</si>
  <si>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</si>
  <si>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</si>
  <si>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</si>
  <si>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</si>
  <si>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</si>
  <si>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</si>
  <si>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</si>
  <si>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</si>
  <si>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</si>
  <si>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</si>
  <si>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</si>
  <si>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</si>
  <si>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</si>
  <si>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</si>
  <si>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</si>
  <si>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</si>
  <si>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</si>
  <si>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</si>
  <si>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</si>
  <si>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</si>
  <si>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</si>
  <si>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</si>
  <si>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</si>
  <si>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</si>
  <si>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</si>
  <si>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</si>
  <si>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</si>
  <si>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</si>
  <si>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</si>
  <si>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</si>
  <si>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</si>
  <si>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</si>
  <si>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</si>
  <si>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</si>
  <si>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</si>
  <si>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</si>
  <si>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</si>
  <si>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</si>
  <si>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</si>
  <si>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</si>
  <si>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</si>
  <si>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</si>
  <si>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</si>
  <si>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</si>
  <si>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</si>
  <si>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</si>
  <si>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</si>
  <si>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</si>
  <si>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</si>
  <si>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</si>
  <si>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</si>
  <si>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</si>
  <si>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</si>
  <si>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</si>
  <si>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</si>
  <si>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</si>
  <si>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</si>
  <si>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</si>
  <si>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</si>
  <si>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</si>
  <si>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</si>
  <si>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</si>
  <si>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</si>
  <si>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</si>
  <si>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</si>
  <si>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</si>
  <si>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</si>
  <si>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</si>
  <si>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</si>
  <si>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</si>
  <si>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</si>
  <si>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</si>
  <si>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</si>
  <si>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</si>
  <si>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</si>
  <si>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</si>
  <si>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</si>
  <si>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</si>
  <si>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</si>
  <si>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</si>
  <si>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</si>
  <si>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</si>
  <si>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</si>
  <si>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</si>
  <si>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</si>
  <si>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</si>
  <si>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</si>
  <si>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</si>
  <si>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</si>
  <si>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</si>
  <si>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</si>
  <si>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</si>
  <si>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</si>
  <si>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</si>
  <si>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</si>
  <si>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</si>
  <si>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</si>
  <si>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</si>
  <si>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</si>
  <si>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</si>
  <si>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</si>
  <si>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</si>
  <si>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</si>
  <si>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</si>
  <si>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</si>
  <si>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</si>
  <si>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</si>
  <si>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</si>
  <si>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</si>
  <si>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</si>
  <si>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</si>
  <si>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</si>
  <si>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</si>
  <si>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</si>
  <si>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</si>
  <si>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</si>
  <si>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</si>
  <si>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</si>
  <si>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</si>
  <si>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</si>
  <si>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</si>
  <si>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</si>
  <si>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</si>
  <si>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</si>
  <si>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</si>
  <si>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</si>
  <si>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</si>
  <si>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</si>
  <si>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</si>
  <si>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</si>
  <si>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</si>
  <si>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</si>
  <si>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</si>
  <si>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</si>
  <si>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</si>
  <si>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</si>
  <si>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</si>
  <si>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</si>
  <si>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</si>
  <si>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</si>
  <si>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</si>
  <si>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</si>
  <si>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</si>
  <si>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</si>
  <si>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</si>
  <si>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</si>
  <si>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</si>
  <si>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</si>
  <si>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</si>
  <si>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</si>
  <si>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</si>
  <si>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</si>
  <si>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</si>
  <si>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</si>
  <si>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</si>
  <si>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</si>
  <si>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</si>
  <si>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</si>
  <si>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</si>
  <si>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</si>
  <si>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</si>
  <si>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</si>
  <si>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</si>
  <si>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</si>
  <si>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</si>
  <si>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</si>
  <si>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</si>
  <si>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</si>
  <si>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</si>
  <si>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</si>
  <si>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</si>
  <si>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</si>
  <si>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</si>
  <si>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</si>
  <si>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</si>
  <si>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</si>
  <si>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</si>
  <si>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</si>
  <si>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</si>
  <si>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</si>
  <si>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</si>
  <si>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</si>
  <si>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</si>
  <si>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</si>
  <si>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</si>
  <si>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</si>
  <si>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</si>
  <si>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</si>
  <si>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</si>
  <si>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</si>
  <si>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</si>
  <si>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</si>
  <si>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</si>
  <si>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</si>
  <si>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</si>
  <si>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</si>
  <si>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</si>
  <si>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</si>
  <si>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</si>
  <si>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</si>
  <si>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</si>
  <si>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</si>
  <si>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</si>
  <si>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</si>
  <si>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</si>
  <si>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</si>
  <si>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</si>
  <si>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</si>
  <si>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</si>
  <si>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</si>
  <si>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</si>
  <si>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</si>
  <si>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</si>
  <si>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</si>
  <si>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</si>
  <si>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</si>
  <si>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</si>
  <si>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</si>
  <si>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</si>
  <si>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</si>
  <si>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</si>
  <si>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</si>
  <si>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</si>
  <si>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</si>
  <si>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</si>
  <si>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</si>
  <si>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</si>
  <si>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</si>
  <si>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</si>
  <si>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</si>
  <si>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</si>
  <si>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</si>
  <si>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</si>
  <si>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</si>
  <si>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</si>
  <si>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</si>
  <si>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</si>
  <si>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</si>
  <si>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</si>
  <si>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</si>
  <si>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</si>
  <si>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</si>
  <si>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</si>
  <si>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</si>
  <si>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</si>
  <si>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</si>
  <si>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</si>
  <si>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</si>
  <si>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</si>
  <si>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</si>
  <si>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</si>
  <si>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</si>
  <si>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</si>
  <si>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</si>
  <si>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</si>
  <si>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</si>
  <si>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</si>
  <si>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</si>
  <si>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</si>
  <si>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</si>
  <si>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</si>
  <si>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</si>
  <si>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</si>
  <si>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</si>
  <si>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</si>
  <si>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</si>
  <si>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</si>
  <si>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</si>
  <si>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</si>
  <si>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</si>
  <si>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</si>
  <si>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</si>
  <si>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</si>
  <si>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</si>
  <si>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</si>
  <si>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</si>
  <si>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</si>
  <si>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</si>
  <si>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</si>
  <si>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</si>
  <si>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</si>
  <si>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</si>
  <si>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</si>
  <si>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</si>
  <si>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</si>
  <si>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</si>
  <si>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</si>
  <si>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</si>
  <si>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</si>
  <si>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</si>
  <si>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</si>
  <si>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</si>
  <si>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</si>
  <si>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</si>
  <si>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</si>
  <si>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</si>
  <si>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</si>
  <si>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</si>
  <si>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</si>
  <si>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</si>
  <si>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</si>
  <si>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</si>
  <si>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</si>
  <si>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</si>
  <si>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</si>
  <si>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</si>
  <si>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</si>
  <si>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</si>
  <si>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</si>
  <si>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</si>
  <si>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</si>
  <si>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</si>
  <si>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</si>
  <si>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</si>
  <si>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</si>
  <si>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</si>
  <si>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</si>
  <si>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</si>
  <si>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</si>
  <si>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</si>
  <si>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</si>
  <si>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</si>
  <si>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</si>
  <si>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</si>
  <si>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</si>
  <si>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</si>
  <si>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</si>
  <si>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</si>
  <si>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</si>
  <si>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</si>
  <si>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</si>
  <si>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</si>
  <si>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</si>
  <si>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</si>
  <si>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</si>
  <si>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</si>
  <si>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</si>
  <si>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</si>
  <si>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</si>
  <si>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</si>
  <si>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</si>
  <si>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</si>
  <si>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</si>
  <si>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</si>
  <si>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</si>
  <si>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</si>
  <si>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</si>
  <si>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</si>
  <si>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</si>
  <si>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</si>
  <si>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</si>
  <si>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</si>
  <si>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</si>
  <si>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</si>
  <si>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</si>
  <si>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</si>
  <si>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</si>
  <si>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</si>
  <si>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</si>
  <si>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</si>
  <si>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</si>
  <si>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</si>
  <si>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</si>
  <si>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</si>
  <si>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</si>
  <si>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</si>
  <si>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</si>
  <si>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</si>
  <si>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</si>
  <si>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</si>
  <si>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</si>
  <si>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</si>
  <si>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</si>
  <si>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</si>
  <si>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</si>
  <si>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</si>
  <si>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</si>
  <si>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</si>
  <si>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</si>
  <si>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</si>
  <si>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</si>
  <si>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</si>
  <si>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</si>
  <si>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</si>
  <si>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</si>
  <si>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</si>
  <si>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</si>
  <si>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</si>
  <si>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</si>
  <si>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</si>
  <si>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</si>
  <si>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</si>
  <si>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</si>
  <si>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</si>
  <si>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</si>
  <si>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</si>
  <si>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</si>
  <si>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</si>
  <si>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</si>
  <si>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</si>
  <si>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</si>
  <si>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</si>
  <si>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</si>
  <si>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</si>
  <si>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</si>
  <si>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</si>
  <si>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</si>
  <si>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</si>
  <si>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</si>
  <si>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</si>
  <si>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</si>
  <si>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</si>
  <si>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</si>
  <si>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</si>
  <si>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</si>
  <si>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</si>
  <si>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</si>
  <si>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</si>
  <si>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</si>
  <si>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</si>
  <si>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</si>
  <si>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</si>
  <si>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</si>
  <si>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</si>
  <si>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</si>
  <si>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</si>
  <si>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</si>
  <si>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</si>
  <si>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</si>
  <si>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</si>
  <si>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</si>
  <si>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</si>
  <si>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</si>
  <si>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</si>
  <si>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</si>
  <si>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</si>
  <si>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</si>
  <si>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</si>
  <si>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</si>
  <si>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</si>
  <si>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</si>
  <si>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</si>
  <si>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</si>
  <si>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</si>
  <si>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</si>
  <si>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</si>
  <si>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</si>
  <si>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</si>
  <si>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</si>
  <si>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</si>
  <si>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</si>
  <si>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</si>
  <si>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</si>
  <si>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</si>
  <si>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</si>
  <si>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</si>
  <si>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</si>
  <si>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</si>
  <si>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</si>
  <si>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</si>
  <si>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</si>
  <si>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</si>
  <si>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</si>
  <si>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</si>
  <si>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</si>
  <si>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</si>
  <si>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</si>
  <si>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</si>
  <si>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</si>
  <si>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</si>
  <si>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</si>
  <si>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</si>
  <si>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</si>
  <si>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</si>
  <si>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</si>
  <si>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</si>
  <si>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</si>
  <si>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</si>
  <si>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</si>
  <si>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</si>
  <si>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</si>
  <si>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</si>
  <si>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</si>
  <si>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</si>
  <si>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</si>
  <si>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</si>
  <si>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</si>
  <si>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</si>
  <si>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</si>
  <si>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</si>
  <si>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</si>
  <si>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</si>
  <si>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</si>
  <si>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</si>
  <si>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</si>
  <si>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</si>
  <si>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</si>
  <si>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</si>
  <si>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</si>
  <si>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</si>
  <si>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</si>
  <si>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</si>
  <si>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</si>
  <si>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</si>
  <si>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</si>
  <si>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</si>
  <si>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</si>
  <si>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</si>
  <si>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</si>
  <si>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</si>
  <si>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</si>
  <si>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</si>
  <si>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</si>
  <si>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</si>
  <si>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</si>
  <si>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</si>
  <si>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</si>
  <si>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</si>
  <si>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</si>
  <si>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</si>
  <si>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</si>
  <si>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</si>
  <si>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</si>
  <si>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</si>
  <si>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</si>
  <si>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</si>
  <si>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</si>
  <si>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</si>
  <si>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</si>
  <si>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</si>
  <si>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</si>
  <si>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</si>
  <si>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</si>
  <si>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</si>
  <si>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</si>
  <si>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</si>
  <si>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</si>
  <si>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</si>
  <si>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</si>
  <si>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</si>
  <si>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</si>
  <si>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</si>
  <si>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</si>
  <si>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</si>
  <si>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</si>
  <si>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</si>
  <si>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</si>
  <si>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</si>
  <si>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</si>
  <si>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</si>
  <si>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</si>
  <si>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</si>
  <si>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</si>
  <si>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</si>
  <si>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</si>
  <si>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</si>
  <si>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</si>
  <si>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</si>
  <si>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</si>
  <si>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</si>
  <si>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</si>
  <si>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</si>
  <si>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</si>
  <si>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</si>
  <si>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</si>
  <si>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</si>
  <si>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</si>
  <si>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</si>
  <si>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</si>
  <si>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</si>
  <si>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</si>
  <si>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</si>
  <si>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</si>
  <si>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</si>
  <si>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</si>
  <si>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</si>
  <si>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</si>
  <si>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</si>
  <si>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</si>
  <si>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</si>
  <si>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</si>
  <si>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</si>
  <si>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</si>
  <si>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</si>
  <si>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</si>
  <si>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</si>
  <si>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</si>
  <si>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</si>
  <si>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</si>
  <si>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</si>
  <si>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</si>
  <si>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</si>
  <si>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</si>
  <si>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</si>
  <si>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</si>
  <si>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</si>
  <si>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</si>
  <si>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</si>
  <si>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</si>
  <si>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</si>
  <si>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</si>
  <si>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</si>
  <si>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</si>
  <si>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</si>
  <si>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</si>
  <si>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</si>
  <si>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</si>
  <si>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</si>
  <si>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</si>
  <si>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</si>
  <si>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</si>
  <si>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</si>
  <si>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</si>
  <si>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</si>
  <si>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</si>
  <si>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</si>
  <si>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</si>
  <si>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</si>
  <si>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</si>
  <si>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</si>
  <si>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</si>
  <si>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</si>
  <si>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</si>
  <si>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</si>
  <si>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</si>
  <si>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</si>
  <si>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</si>
  <si>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</si>
  <si>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</si>
  <si>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</si>
  <si>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</si>
  <si>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</si>
  <si>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</si>
  <si>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</si>
  <si>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</si>
  <si>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</si>
  <si>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</si>
  <si>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</si>
  <si>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</si>
  <si>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</si>
  <si>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</si>
  <si>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</si>
  <si>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</si>
  <si>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</si>
  <si>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</si>
  <si>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</si>
  <si>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</si>
  <si>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</si>
  <si>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</si>
  <si>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</si>
  <si>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</si>
  <si>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</si>
  <si>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</si>
  <si>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</si>
  <si>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</si>
  <si>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</si>
  <si>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</si>
  <si>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</si>
  <si>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</si>
  <si>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</si>
  <si>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</si>
  <si>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</si>
  <si>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</si>
  <si>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</si>
  <si>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</si>
  <si>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</si>
  <si>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</si>
  <si>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</si>
  <si>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</si>
  <si>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</si>
  <si>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</si>
  <si>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</si>
  <si>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</si>
  <si>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</si>
  <si>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</si>
  <si>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</si>
  <si>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</si>
  <si>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</si>
  <si>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</si>
  <si>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</si>
  <si>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</si>
  <si>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</si>
  <si>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</si>
  <si>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</si>
  <si>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</si>
  <si>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</si>
  <si>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</si>
  <si>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</si>
  <si>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</si>
  <si>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</si>
  <si>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</si>
  <si>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</si>
  <si>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</si>
  <si>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</si>
  <si>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</si>
  <si>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</si>
  <si>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</si>
  <si>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</si>
  <si>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</si>
  <si>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</si>
  <si>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</si>
  <si>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</si>
  <si>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</si>
  <si>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</si>
  <si>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</si>
  <si>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</si>
  <si>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</si>
  <si>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</si>
  <si>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</si>
  <si>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</si>
  <si>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</si>
  <si>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</si>
  <si>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</si>
  <si>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</si>
  <si>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</si>
  <si>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</si>
  <si>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</si>
  <si>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</si>
  <si>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</si>
  <si>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</si>
  <si>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</si>
  <si>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</si>
  <si>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</si>
  <si>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</si>
  <si>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</si>
  <si>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</si>
  <si>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</si>
  <si>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</si>
  <si>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</si>
  <si>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</si>
  <si>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</si>
  <si>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</si>
  <si>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</si>
  <si>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</si>
  <si>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</si>
  <si>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</si>
  <si>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</si>
  <si>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</si>
  <si>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</si>
  <si>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</si>
  <si>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</si>
  <si>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</si>
  <si>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</si>
  <si>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</si>
  <si>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</si>
  <si>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</si>
  <si>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</si>
  <si>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</si>
  <si>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</si>
  <si>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</si>
  <si>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</si>
  <si>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</si>
  <si>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</si>
  <si>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</si>
  <si>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</si>
  <si>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</si>
  <si>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</si>
  <si>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</si>
  <si>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</si>
  <si>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</si>
  <si>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</si>
  <si>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</si>
  <si>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</si>
  <si>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</si>
  <si>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</si>
  <si>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</si>
  <si>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</si>
  <si>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</si>
  <si>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</si>
  <si>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</si>
  <si>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</si>
  <si>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</si>
  <si>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</si>
  <si>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</si>
  <si>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</si>
  <si>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</si>
  <si>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</si>
  <si>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</si>
  <si>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</si>
  <si>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</si>
  <si>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</si>
  <si>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</si>
  <si>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</si>
  <si>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</si>
  <si>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</si>
  <si>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</si>
  <si>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</si>
  <si>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</si>
  <si>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</si>
  <si>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</si>
  <si>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</si>
  <si>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</si>
  <si>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</si>
  <si>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</si>
  <si>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</si>
  <si>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</si>
  <si>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</si>
  <si>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</si>
  <si>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</si>
  <si>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</si>
  <si>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</si>
  <si>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</si>
  <si>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</si>
  <si>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</si>
  <si>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</si>
  <si>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</si>
  <si>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</si>
  <si>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</si>
  <si>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</si>
  <si>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</si>
  <si>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</si>
  <si>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</si>
  <si>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</si>
  <si>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</si>
  <si>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</si>
  <si>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</si>
  <si>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</si>
  <si>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</si>
  <si>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</si>
  <si>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</si>
  <si>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</si>
  <si>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</si>
  <si>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</si>
  <si>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</si>
  <si>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</si>
  <si>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</si>
  <si>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</si>
  <si>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</si>
  <si>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</si>
  <si>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</si>
  <si>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</si>
  <si>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</si>
  <si>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</si>
  <si>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</si>
  <si>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</si>
  <si>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</si>
  <si>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</si>
  <si>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</si>
  <si>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</si>
  <si>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</si>
  <si>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</si>
  <si>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</si>
  <si>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</si>
  <si>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</si>
  <si>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</si>
  <si>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</si>
  <si>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</si>
  <si>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</si>
  <si>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</si>
  <si>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</si>
  <si>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</si>
  <si>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</si>
  <si>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</si>
  <si>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</si>
  <si>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</si>
  <si>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</si>
  <si>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</si>
  <si>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</si>
  <si>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</si>
  <si>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</si>
  <si>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</si>
  <si>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</si>
  <si>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</si>
  <si>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</si>
  <si>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</si>
  <si>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</si>
  <si>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</si>
  <si>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</si>
  <si>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</si>
  <si>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</si>
  <si>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</si>
  <si>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</si>
  <si>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</si>
  <si>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</si>
  <si>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</si>
  <si>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</si>
  <si>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</si>
  <si>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</si>
  <si>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</si>
  <si>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</si>
  <si>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</si>
  <si>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</si>
  <si>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</si>
  <si>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</si>
  <si>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</si>
  <si>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</si>
  <si>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</si>
  <si>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</si>
  <si>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</si>
  <si>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</si>
  <si>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</si>
  <si>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</si>
  <si>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</si>
  <si>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</si>
  <si>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</si>
  <si>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</si>
  <si>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</si>
  <si>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</si>
  <si>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</si>
  <si>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</si>
  <si>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</si>
  <si>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</si>
  <si>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</si>
  <si>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</si>
  <si>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</si>
  <si>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</si>
  <si>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</si>
  <si>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</si>
  <si>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</si>
  <si>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</si>
  <si>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</si>
  <si>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</si>
  <si>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</si>
  <si>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</si>
  <si>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</si>
  <si>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</si>
  <si>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</si>
  <si>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</si>
  <si>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</si>
  <si>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</si>
  <si>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</si>
  <si>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</si>
  <si>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</si>
  <si>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</si>
  <si>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</si>
  <si>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</si>
  <si>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</si>
  <si>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</si>
  <si>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</si>
  <si>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</si>
  <si>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</si>
  <si>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</si>
  <si>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</si>
  <si>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</si>
  <si>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</si>
  <si>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</si>
  <si>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</si>
  <si>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</si>
  <si>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</si>
  <si>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</si>
  <si>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</si>
  <si>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</si>
  <si>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</si>
  <si>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</si>
  <si>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</si>
  <si>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</si>
  <si>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</si>
  <si>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</si>
  <si>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</si>
  <si>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</si>
  <si>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</si>
  <si>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</si>
  <si>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</si>
  <si>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</si>
  <si>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</si>
  <si>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</si>
  <si>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</si>
  <si>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</si>
  <si>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</si>
  <si>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</si>
  <si>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</si>
  <si>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</si>
  <si>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</si>
  <si>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</si>
  <si>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</si>
  <si>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</si>
  <si>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</si>
  <si>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</si>
  <si>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</si>
  <si>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</si>
  <si>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</si>
  <si>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</si>
  <si>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</si>
  <si>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</si>
  <si>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</si>
  <si>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</si>
  <si>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</si>
  <si>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</si>
  <si>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</si>
  <si>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</si>
  <si>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</si>
  <si>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</si>
  <si>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</si>
  <si>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</si>
  <si>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</si>
  <si>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</si>
  <si>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</si>
  <si>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</si>
  <si>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</si>
  <si>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</si>
  <si>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</si>
  <si>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</si>
  <si>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</si>
  <si>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</si>
  <si>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</si>
  <si>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</si>
  <si>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</si>
  <si>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</si>
  <si>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</si>
  <si>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</si>
  <si>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</si>
  <si>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</si>
  <si>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</si>
  <si>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</si>
  <si>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</si>
  <si>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</si>
  <si>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</si>
  <si>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</si>
  <si>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</si>
  <si>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</si>
  <si>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</si>
  <si>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</si>
  <si>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</si>
  <si>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</si>
  <si>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</si>
  <si>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</si>
  <si>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</si>
  <si>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</si>
  <si>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</si>
  <si>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</si>
  <si>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</si>
  <si>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</si>
  <si>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</si>
  <si>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</si>
  <si>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</si>
  <si>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</si>
  <si>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</si>
  <si>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</si>
  <si>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</si>
  <si>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</si>
  <si>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</si>
  <si>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</si>
  <si>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</si>
  <si>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</si>
  <si>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</si>
  <si>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</si>
  <si>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</si>
  <si>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</si>
  <si>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</si>
  <si>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</si>
  <si>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</si>
  <si>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</si>
  <si>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</si>
  <si>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</si>
  <si>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</si>
  <si>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</si>
  <si>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</si>
  <si>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</si>
  <si>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</si>
  <si>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</si>
  <si>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</si>
  <si>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</si>
  <si>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</si>
  <si>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</si>
  <si>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</si>
  <si>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</si>
  <si>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</si>
  <si>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</si>
  <si>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</si>
  <si>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</si>
  <si>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</si>
  <si>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</si>
  <si>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</si>
  <si>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</si>
  <si>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</si>
  <si>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</si>
  <si>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</si>
  <si>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</si>
  <si>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</si>
  <si>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</si>
  <si>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</si>
  <si>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</si>
  <si>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</si>
  <si>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</si>
  <si>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</si>
  <si>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</si>
  <si>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</si>
  <si>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</si>
  <si>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</si>
  <si>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</si>
  <si>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</si>
  <si>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</si>
  <si>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</si>
  <si>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</si>
  <si>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</si>
  <si>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</si>
  <si>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</si>
  <si>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</si>
  <si>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</si>
  <si>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</si>
  <si>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</si>
  <si>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</si>
  <si>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</si>
  <si>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</si>
  <si>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</si>
  <si>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</si>
  <si>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</si>
  <si>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</si>
  <si>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</si>
  <si>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</si>
  <si>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</si>
  <si>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</si>
  <si>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</si>
  <si>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</si>
  <si>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</si>
  <si>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</si>
  <si>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</si>
  <si>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</si>
  <si>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</si>
  <si>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</si>
  <si>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</si>
  <si>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</si>
  <si>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</si>
  <si>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</si>
  <si>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</si>
  <si>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</si>
  <si>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</si>
  <si>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</si>
  <si>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</si>
  <si>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</si>
  <si>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</si>
  <si>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</si>
  <si>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</si>
  <si>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</si>
  <si>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</si>
  <si>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</si>
  <si>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</si>
  <si>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</si>
  <si>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</si>
  <si>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</si>
  <si>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</si>
  <si>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</si>
  <si>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</si>
  <si>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</si>
  <si>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</si>
  <si>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</si>
  <si>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</si>
  <si>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</si>
  <si>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</si>
  <si>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</si>
  <si>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</si>
  <si>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</si>
  <si>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</si>
  <si>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</si>
  <si>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</si>
  <si>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</si>
  <si>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</si>
  <si>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</si>
  <si>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</si>
  <si>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</si>
  <si>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</si>
  <si>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</si>
  <si>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</si>
  <si>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</si>
  <si>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</si>
  <si>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</si>
  <si>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</si>
  <si>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</si>
  <si>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</si>
  <si>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</si>
  <si>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</si>
  <si>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</si>
  <si>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</si>
  <si>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</si>
  <si>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</si>
  <si>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</si>
  <si>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</si>
  <si>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</si>
  <si>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</si>
  <si>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</si>
  <si>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</si>
  <si>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</si>
  <si>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</si>
  <si>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</si>
  <si>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</si>
  <si>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</si>
  <si>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</si>
  <si>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</si>
  <si>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</si>
  <si>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</si>
  <si>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</si>
  <si>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</si>
  <si>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</si>
  <si>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</si>
  <si>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</si>
  <si>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</si>
  <si>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</si>
  <si>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</si>
  <si>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</si>
  <si>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</si>
  <si>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</si>
  <si>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</si>
  <si>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</si>
  <si>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</si>
  <si>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</si>
  <si>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</si>
  <si>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</si>
  <si>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</si>
  <si>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</si>
  <si>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</si>
  <si>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</si>
  <si>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</si>
  <si>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</si>
  <si>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</si>
  <si>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</si>
  <si>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</si>
  <si>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</si>
  <si>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</si>
  <si>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</si>
  <si>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</si>
  <si>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</si>
  <si>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</si>
  <si>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</si>
  <si>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</si>
  <si>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</si>
  <si>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</si>
  <si>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</si>
  <si>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</si>
  <si>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</si>
  <si>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</si>
  <si>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</si>
  <si>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</si>
  <si>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</si>
  <si>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</si>
  <si>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</si>
  <si>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</si>
  <si>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</si>
  <si>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</si>
  <si>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</si>
  <si>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</si>
  <si>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</si>
  <si>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</si>
  <si>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</si>
  <si>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</si>
  <si>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</si>
  <si>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</si>
  <si>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</si>
  <si>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</si>
  <si>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</si>
  <si>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</si>
  <si>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</si>
  <si>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</si>
  <si>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</si>
  <si>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</si>
  <si>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</si>
  <si>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</si>
  <si>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</si>
  <si>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</si>
  <si>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</si>
  <si>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</si>
  <si>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</si>
  <si>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</si>
  <si>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</si>
  <si>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</si>
  <si>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</si>
  <si>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</si>
  <si>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</si>
  <si>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</si>
  <si>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</si>
  <si>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</si>
  <si>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</si>
  <si>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</si>
  <si>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</si>
  <si>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</si>
  <si>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</si>
  <si>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</si>
  <si>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</si>
  <si>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</si>
  <si>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</si>
  <si>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</si>
  <si>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</si>
  <si>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</si>
  <si>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</si>
  <si>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</si>
  <si>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</si>
  <si>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</si>
  <si>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</si>
  <si>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</si>
  <si>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</si>
  <si>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</si>
  <si>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</si>
  <si>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</si>
  <si>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</si>
  <si>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</si>
  <si>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</si>
  <si>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</si>
  <si>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</si>
  <si>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</si>
  <si>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</si>
  <si>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</si>
  <si>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</si>
  <si>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</si>
  <si>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</si>
  <si>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</si>
  <si>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</si>
  <si>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</si>
  <si>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</si>
  <si>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</si>
  <si>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</si>
  <si>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</si>
  <si>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</si>
  <si>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</si>
  <si>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</si>
  <si>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</si>
  <si>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</si>
  <si>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</si>
  <si>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</si>
  <si>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</si>
  <si>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</si>
  <si>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</si>
  <si>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</si>
  <si>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</si>
  <si>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</si>
  <si>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</si>
  <si>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</si>
  <si>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</si>
  <si>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</si>
  <si>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</si>
  <si>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</si>
  <si>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</si>
  <si>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</si>
  <si>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</si>
  <si>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</si>
  <si>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</si>
  <si>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</si>
  <si>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</si>
  <si>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</si>
  <si>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</si>
  <si>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</si>
  <si>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</si>
  <si>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</si>
  <si>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</si>
  <si>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</si>
  <si>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</si>
  <si>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</si>
  <si>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</si>
  <si>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</si>
  <si>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</si>
  <si>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</si>
  <si>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</si>
  <si>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</si>
  <si>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</si>
  <si>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</si>
  <si>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</si>
  <si>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</si>
  <si>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</si>
  <si>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</si>
  <si>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</si>
  <si>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</si>
  <si>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</si>
  <si>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</si>
  <si>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</si>
  <si>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</si>
  <si>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</si>
  <si>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</si>
  <si>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</si>
  <si>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</si>
  <si>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</si>
  <si>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</si>
  <si>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</si>
  <si>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</si>
  <si>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</si>
  <si>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</si>
  <si>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</si>
  <si>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</si>
  <si>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</si>
  <si>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</si>
  <si>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</si>
  <si>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</si>
  <si>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</si>
  <si>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</si>
  <si>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</si>
  <si>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</si>
  <si>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</si>
  <si>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</si>
  <si>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</si>
  <si>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</si>
  <si>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</si>
  <si>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</si>
  <si>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</si>
  <si>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</si>
  <si>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</si>
  <si>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</si>
  <si>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</si>
  <si>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</si>
  <si>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</si>
  <si>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</si>
  <si>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</si>
  <si>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</si>
  <si>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</si>
  <si>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</si>
  <si>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</si>
  <si>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</si>
  <si>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</si>
  <si>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</si>
  <si>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</si>
  <si>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</si>
  <si>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</si>
  <si>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</si>
  <si>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</si>
  <si>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</si>
  <si>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</si>
  <si>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</si>
  <si>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</si>
  <si>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</si>
  <si>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</si>
  <si>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</si>
  <si>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</si>
  <si>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</si>
  <si>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</si>
  <si>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</si>
  <si>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</si>
  <si>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</si>
  <si>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</si>
  <si>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</si>
  <si>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</si>
  <si>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</si>
  <si>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</si>
  <si>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</si>
  <si>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</si>
  <si>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</si>
  <si>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</si>
  <si>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</si>
  <si>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</si>
  <si>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</si>
  <si>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</si>
  <si>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</si>
  <si>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</si>
  <si>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</si>
  <si>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</si>
  <si>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</si>
  <si>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</si>
  <si>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</si>
  <si>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</si>
  <si>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</si>
  <si>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</si>
  <si>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</si>
  <si>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</si>
  <si>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</si>
  <si>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</si>
  <si>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</si>
  <si>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</si>
  <si>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</si>
  <si>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</si>
  <si>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</si>
  <si>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</si>
  <si>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</si>
  <si>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</si>
  <si>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</si>
  <si>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</si>
  <si>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</si>
  <si>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</si>
  <si>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</si>
  <si>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</si>
  <si>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</si>
  <si>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</si>
  <si>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</si>
  <si>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</si>
  <si>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</si>
  <si>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</si>
  <si>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</si>
  <si>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</si>
  <si>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</si>
  <si>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</si>
  <si>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</si>
  <si>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</si>
  <si>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</si>
  <si>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</si>
  <si>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</si>
  <si>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</si>
  <si>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</si>
  <si>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</si>
  <si>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</si>
  <si>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</si>
  <si>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</si>
  <si>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</si>
  <si>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</si>
  <si>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</si>
  <si>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</si>
  <si>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</si>
  <si>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</si>
  <si>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</si>
  <si>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</si>
  <si>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</si>
  <si>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</si>
  <si>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</si>
  <si>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</si>
  <si>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</si>
  <si>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</si>
  <si>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</si>
  <si>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</si>
  <si>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</si>
  <si>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</si>
  <si>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</si>
  <si>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</si>
  <si>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</si>
  <si>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</si>
  <si>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</si>
  <si>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</si>
  <si>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</si>
  <si>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</si>
  <si>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</si>
  <si>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</si>
  <si>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</si>
  <si>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</si>
  <si>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</si>
  <si>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</si>
  <si>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</si>
  <si>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</si>
  <si>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</si>
  <si>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</si>
  <si>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</si>
  <si>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</si>
  <si>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</si>
  <si>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</si>
  <si>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</si>
  <si>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</si>
  <si>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</si>
  <si>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</si>
  <si>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</si>
  <si>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</si>
  <si>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</si>
  <si>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</si>
  <si>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</si>
  <si>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</si>
  <si>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</si>
  <si>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</si>
  <si>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</si>
  <si>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</si>
  <si>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</si>
  <si>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</si>
  <si>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</si>
  <si>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</si>
  <si>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</si>
  <si>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</si>
  <si>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</si>
  <si>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</si>
  <si>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</si>
  <si>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</si>
  <si>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</si>
  <si>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</si>
  <si>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</si>
  <si>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</si>
  <si>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</si>
  <si>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</si>
  <si>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</si>
  <si>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</si>
  <si>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</si>
  <si>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</si>
  <si>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</si>
  <si>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</si>
  <si>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</si>
  <si>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</si>
  <si>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</si>
  <si>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</si>
  <si>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</si>
  <si>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</si>
  <si>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</si>
  <si>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</si>
  <si>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</si>
  <si>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</si>
  <si>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</si>
  <si>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</si>
  <si>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</si>
  <si>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</si>
  <si>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</si>
  <si>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</si>
  <si>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</si>
  <si>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</si>
  <si>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</si>
  <si>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</si>
  <si>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</si>
  <si>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</si>
  <si>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</si>
  <si>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</si>
  <si>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</si>
  <si>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</si>
  <si>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</si>
  <si>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</si>
  <si>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</si>
  <si>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</si>
  <si>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</si>
  <si>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</si>
  <si>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</si>
  <si>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</si>
  <si>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</si>
  <si>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</si>
  <si>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</si>
  <si>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</si>
  <si>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</si>
  <si>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</si>
  <si>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</si>
  <si>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</si>
  <si>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</si>
  <si>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</si>
  <si>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</si>
  <si>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</si>
  <si>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</si>
  <si>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</si>
  <si>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</si>
  <si>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</si>
  <si>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</si>
  <si>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</si>
  <si>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</si>
  <si>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</si>
  <si>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</si>
  <si>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</si>
  <si>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</si>
  <si>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</si>
  <si>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</si>
  <si>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</si>
  <si>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</si>
  <si>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</si>
  <si>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</si>
  <si>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</si>
  <si>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</si>
  <si>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</si>
  <si>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</si>
  <si>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</si>
  <si>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</si>
  <si>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</si>
  <si>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</si>
  <si>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</si>
  <si>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</si>
  <si>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</si>
  <si>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</si>
  <si>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</si>
  <si>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</si>
  <si>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</si>
  <si>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</si>
  <si>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</si>
  <si>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</si>
  <si>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</si>
  <si>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</si>
  <si>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</si>
  <si>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</si>
  <si>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</si>
  <si>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</si>
  <si>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</si>
  <si>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</si>
  <si>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</si>
  <si>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</si>
  <si>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</si>
  <si>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</si>
  <si>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</si>
  <si>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</si>
  <si>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</si>
  <si>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</si>
  <si>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</si>
  <si>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</si>
  <si>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</si>
  <si>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</si>
  <si>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</si>
  <si>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</si>
  <si>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</si>
  <si>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</si>
  <si>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</si>
  <si>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</si>
  <si>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</si>
  <si>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</si>
  <si>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</si>
  <si>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</si>
  <si>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</si>
  <si>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</si>
  <si>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</si>
  <si>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</si>
  <si>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</si>
  <si>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</si>
  <si>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</si>
  <si>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</si>
  <si>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</si>
  <si>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</si>
  <si>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</si>
  <si>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</si>
  <si>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</si>
  <si>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</si>
  <si>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</si>
  <si>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</si>
  <si>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</si>
  <si>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</si>
  <si>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</si>
  <si>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</si>
  <si>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</si>
  <si>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</si>
  <si>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</si>
  <si>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</si>
  <si>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</si>
  <si>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</si>
  <si>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</si>
  <si>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</si>
  <si>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</si>
  <si>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</si>
  <si>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</si>
  <si>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</si>
  <si>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</si>
  <si>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</si>
  <si>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</si>
  <si>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</si>
  <si>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</si>
  <si>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</si>
  <si>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</si>
  <si>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</si>
  <si>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</si>
  <si>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</si>
  <si>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</si>
  <si>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</si>
  <si>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</si>
  <si>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</si>
  <si>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</si>
  <si>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</si>
  <si>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</si>
  <si>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</si>
  <si>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</si>
  <si>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</si>
  <si>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</si>
  <si>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</si>
  <si>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</si>
  <si>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</si>
  <si>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</si>
  <si>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</si>
  <si>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</si>
  <si>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</si>
  <si>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</si>
  <si>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</si>
  <si>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</si>
  <si>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</si>
  <si>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</si>
  <si>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</si>
  <si>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</si>
  <si>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</si>
  <si>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</si>
  <si>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</si>
  <si>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</si>
  <si>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</si>
  <si>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</si>
  <si>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</si>
  <si>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</si>
  <si>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</si>
  <si>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</si>
  <si>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</si>
  <si>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</si>
  <si>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</si>
  <si>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</si>
  <si>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</si>
  <si>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</si>
  <si>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</si>
  <si>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</si>
  <si>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</si>
  <si>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</si>
  <si>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</si>
  <si>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</si>
  <si>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</si>
  <si>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</si>
  <si>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</si>
  <si>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</si>
  <si>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</si>
  <si>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</si>
  <si>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</si>
  <si>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</si>
  <si>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</si>
  <si>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</si>
  <si>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</si>
  <si>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</si>
  <si>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</si>
  <si>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</si>
  <si>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</si>
  <si>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</si>
  <si>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</si>
  <si>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</si>
  <si>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</si>
  <si>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</si>
  <si>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</si>
  <si>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</si>
  <si>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</si>
  <si>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</si>
  <si>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</si>
  <si>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</si>
  <si>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</si>
  <si>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</si>
  <si>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</si>
  <si>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</si>
  <si>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</si>
  <si>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</si>
  <si>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</si>
  <si>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</si>
  <si>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</si>
  <si>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</si>
  <si>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</si>
  <si>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</si>
  <si>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</si>
  <si>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</si>
  <si>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</si>
  <si>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</si>
  <si>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</si>
  <si>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</si>
  <si>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</si>
  <si>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</si>
  <si>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</si>
  <si>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</si>
  <si>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</si>
  <si>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</si>
  <si>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</si>
  <si>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</si>
  <si>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</si>
  <si>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</si>
  <si>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</si>
  <si>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</si>
  <si>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</si>
  <si>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</si>
  <si>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</si>
  <si>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</si>
  <si>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</si>
  <si>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</si>
  <si>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</si>
  <si>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</si>
  <si>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</si>
  <si>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</si>
  <si>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</si>
  <si>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</si>
  <si>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</si>
  <si>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</si>
  <si>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</si>
  <si>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</si>
  <si>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</si>
  <si>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</si>
  <si>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</si>
  <si>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</si>
  <si>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</si>
  <si>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</si>
  <si>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</si>
  <si>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</si>
  <si>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</si>
  <si>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</si>
  <si>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</si>
  <si>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</si>
  <si>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</si>
  <si>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</si>
  <si>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</si>
  <si>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</si>
  <si>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</si>
  <si>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</si>
  <si>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</si>
  <si>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</si>
  <si>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</si>
  <si>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</si>
  <si>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</si>
  <si>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</si>
  <si>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</si>
  <si>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</si>
  <si>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</si>
  <si>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</si>
  <si>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</si>
  <si>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</si>
  <si>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</si>
  <si>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</si>
  <si>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</si>
  <si>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</si>
  <si>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</si>
  <si>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</si>
  <si>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</si>
  <si>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</si>
  <si>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</si>
  <si>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</si>
  <si>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</si>
  <si>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</si>
  <si>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</si>
  <si>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</si>
  <si>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</si>
  <si>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</si>
  <si>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</si>
  <si>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</si>
  <si>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</si>
  <si>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</si>
  <si>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</si>
  <si>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</si>
  <si>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</si>
  <si>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</si>
  <si>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</si>
  <si>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</si>
  <si>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</si>
  <si>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</si>
  <si>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</si>
  <si>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</si>
  <si>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</si>
  <si>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</si>
  <si>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</si>
  <si>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</si>
  <si>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</si>
  <si>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</si>
  <si>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</si>
  <si>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</si>
  <si>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</si>
  <si>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</si>
  <si>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</si>
  <si>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</si>
  <si>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</si>
  <si>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</si>
  <si>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</si>
  <si>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</si>
  <si>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</si>
  <si>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</si>
  <si>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</si>
  <si>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</si>
  <si>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</si>
  <si>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</si>
  <si>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</si>
  <si>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</si>
  <si>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</si>
  <si>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</si>
  <si>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</si>
  <si>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</si>
  <si>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</si>
  <si>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</si>
  <si>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</si>
  <si>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</si>
  <si>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</si>
  <si>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</si>
  <si>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</si>
  <si>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</si>
  <si>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</si>
  <si>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</si>
  <si>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</si>
  <si>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</si>
  <si>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</si>
  <si>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</si>
  <si>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</si>
  <si>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</si>
  <si>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</si>
  <si>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</si>
  <si>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</si>
  <si>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</si>
  <si>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</si>
  <si>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</si>
  <si>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</si>
  <si>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</si>
  <si>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</si>
  <si>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</si>
  <si>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</si>
  <si>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</si>
  <si>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</si>
  <si>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</si>
  <si>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</si>
  <si>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</si>
  <si>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</si>
  <si>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</si>
  <si>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</si>
  <si>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</si>
  <si>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</si>
  <si>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</si>
  <si>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</si>
  <si>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</si>
  <si>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</si>
  <si>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</si>
  <si>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</si>
  <si>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</si>
  <si>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</si>
  <si>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</si>
  <si>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</si>
  <si>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</si>
  <si>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</si>
  <si>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</si>
  <si>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</si>
  <si>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</si>
  <si>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</si>
  <si>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</si>
  <si>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</si>
  <si>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</si>
  <si>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</si>
  <si>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</si>
  <si>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</si>
  <si>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</si>
  <si>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</si>
  <si>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</si>
  <si>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</si>
  <si>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</si>
  <si>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</si>
  <si>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</si>
  <si>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</si>
  <si>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</si>
  <si>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</si>
  <si>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</si>
  <si>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</si>
  <si>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</si>
  <si>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</si>
  <si>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</si>
  <si>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</si>
  <si>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</si>
  <si>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</si>
  <si>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</si>
  <si>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</si>
  <si>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</si>
  <si>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</si>
  <si>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</si>
  <si>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</si>
  <si>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</si>
  <si>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</si>
  <si>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</si>
  <si>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</si>
  <si>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</si>
  <si>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</si>
  <si>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</si>
  <si>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</si>
  <si>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</si>
  <si>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</si>
  <si>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</si>
  <si>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</si>
  <si>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</si>
  <si>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</si>
  <si>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</si>
  <si>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</si>
  <si>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</si>
  <si>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</si>
  <si>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</si>
  <si>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</si>
  <si>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</si>
  <si>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</si>
  <si>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</si>
  <si>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</si>
  <si>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</si>
  <si>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</si>
  <si>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</si>
  <si>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</si>
  <si>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</si>
  <si>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</si>
  <si>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</si>
  <si>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</si>
  <si>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</si>
  <si>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</si>
  <si>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</si>
  <si>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</si>
  <si>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</si>
  <si>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</si>
  <si>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</si>
  <si>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</si>
  <si>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</si>
  <si>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</si>
  <si>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</si>
  <si>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</si>
  <si>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</si>
  <si>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</si>
  <si>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</si>
  <si>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</si>
  <si>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</si>
  <si>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</si>
  <si>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</si>
  <si>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</si>
  <si>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</si>
  <si>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</si>
  <si>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</si>
  <si>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</si>
  <si>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</si>
  <si>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</si>
  <si>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</si>
  <si>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</si>
  <si>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</si>
  <si>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</si>
  <si>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</si>
  <si>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</si>
  <si>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</si>
  <si>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</si>
  <si>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</si>
  <si>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</si>
  <si>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</si>
  <si>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</si>
  <si>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</si>
  <si>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</si>
  <si>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</si>
  <si>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</si>
  <si>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</si>
  <si>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</si>
  <si>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</si>
  <si>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</si>
  <si>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</si>
  <si>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</si>
  <si>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</si>
  <si>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</si>
  <si>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</si>
  <si>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</si>
  <si>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</si>
  <si>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</si>
  <si>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</si>
  <si>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</si>
  <si>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</si>
  <si>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</si>
  <si>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</si>
  <si>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</si>
  <si>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</si>
  <si>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</si>
  <si>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</si>
  <si>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</si>
  <si>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</si>
  <si>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</si>
  <si>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</si>
  <si>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</si>
  <si>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</si>
  <si>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</si>
  <si>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</si>
  <si>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</si>
  <si>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</si>
  <si>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</si>
  <si>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</si>
  <si>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</si>
  <si>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</si>
  <si>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</si>
  <si>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</si>
  <si>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</si>
  <si>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</si>
  <si>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</si>
  <si>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</si>
  <si>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</si>
  <si>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</si>
  <si>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</si>
  <si>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</si>
  <si>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</si>
  <si>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</si>
  <si>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</si>
  <si>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</si>
  <si>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</si>
  <si>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</si>
  <si>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</si>
  <si>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</si>
  <si>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</si>
  <si>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</si>
  <si>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</si>
  <si>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</si>
  <si>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</si>
  <si>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</si>
  <si>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</si>
  <si>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</si>
  <si>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</si>
  <si>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</si>
  <si>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</si>
  <si>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</si>
  <si>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</si>
  <si>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</si>
  <si>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</si>
  <si>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</si>
  <si>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</si>
  <si>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</si>
  <si>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</si>
  <si>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</si>
  <si>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</si>
  <si>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</si>
  <si>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</si>
  <si>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</si>
  <si>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</si>
  <si>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</si>
  <si>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</si>
  <si>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</si>
  <si>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</si>
  <si>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</si>
  <si>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</si>
  <si>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</si>
  <si>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</si>
  <si>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</si>
  <si>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</si>
  <si>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</si>
  <si>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</si>
  <si>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</si>
  <si>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</si>
  <si>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</si>
  <si>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</si>
  <si>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</si>
  <si>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</si>
  <si>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</si>
  <si>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</si>
  <si>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</si>
  <si>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</si>
  <si>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</si>
  <si>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</si>
  <si>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</si>
  <si>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</si>
  <si>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</si>
  <si>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</si>
  <si>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</si>
  <si>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</si>
  <si>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</si>
  <si>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</si>
  <si>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</si>
  <si>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</si>
  <si>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</si>
  <si>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</si>
  <si>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</si>
  <si>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</si>
  <si>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</si>
  <si>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</si>
  <si>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</si>
  <si>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</si>
  <si>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</si>
  <si>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</si>
  <si>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</si>
  <si>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</si>
  <si>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</si>
  <si>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</si>
  <si>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</si>
  <si>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</si>
  <si>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</si>
  <si>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</si>
  <si>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</si>
  <si>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</si>
  <si>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</si>
  <si>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</si>
  <si>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</si>
  <si>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</si>
  <si>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</si>
  <si>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</si>
  <si>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</si>
  <si>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</si>
  <si>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</si>
  <si>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</si>
  <si>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</si>
  <si>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</si>
  <si>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</si>
  <si>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</si>
  <si>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</si>
  <si>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</si>
  <si>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</si>
  <si>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</si>
  <si>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</si>
  <si>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</si>
  <si>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</si>
  <si>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</si>
  <si>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</si>
  <si>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</si>
  <si>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</si>
  <si>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</si>
  <si>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</si>
  <si>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</si>
  <si>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</si>
  <si>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</si>
  <si>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</si>
  <si>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</si>
  <si>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</si>
  <si>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</si>
  <si>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</si>
  <si>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</si>
  <si>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</si>
  <si>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</si>
  <si>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</si>
  <si>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</si>
  <si>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</si>
  <si>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</si>
  <si>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</si>
  <si>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</si>
  <si>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</si>
  <si>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</si>
  <si>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</si>
  <si>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</si>
  <si>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</si>
  <si>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</si>
  <si>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</si>
  <si>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</si>
  <si>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</si>
  <si>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</si>
  <si>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</si>
  <si>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</si>
  <si>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</si>
  <si>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</si>
  <si>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</si>
  <si>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</si>
  <si>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</si>
  <si>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</si>
  <si>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</si>
  <si>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</si>
  <si>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</si>
  <si>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</si>
  <si>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</si>
  <si>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</si>
  <si>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</si>
  <si>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</si>
  <si>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</si>
  <si>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</si>
  <si>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</si>
  <si>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</si>
  <si>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</si>
  <si>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</si>
  <si>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</si>
  <si>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</si>
  <si>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</si>
  <si>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</si>
  <si>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</si>
  <si>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</si>
  <si>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</si>
  <si>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</si>
  <si>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</si>
  <si>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</si>
  <si>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</si>
  <si>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</si>
  <si>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</si>
  <si>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</si>
  <si>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</si>
  <si>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</si>
  <si>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</si>
  <si>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</si>
  <si>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</si>
  <si>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</si>
  <si>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</si>
  <si>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</si>
  <si>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</si>
  <si>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</si>
  <si>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</si>
  <si>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</si>
  <si>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</si>
  <si>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</si>
  <si>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</si>
  <si>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</si>
  <si>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</si>
  <si>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</si>
  <si>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</si>
  <si>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</si>
  <si>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</si>
  <si>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</si>
  <si>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</si>
  <si>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</si>
  <si>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</si>
  <si>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</si>
  <si>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</si>
  <si>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</si>
  <si>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</si>
  <si>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</si>
  <si>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</si>
  <si>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</si>
  <si>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</si>
  <si>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</si>
  <si>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</si>
  <si>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</si>
  <si>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</si>
  <si>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</si>
  <si>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</si>
  <si>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</si>
  <si>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</si>
  <si>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</si>
  <si>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</si>
  <si>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</si>
  <si>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</si>
  <si>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</si>
  <si>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</si>
  <si>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</si>
  <si>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</si>
  <si>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</si>
  <si>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</si>
  <si>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</si>
  <si>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</si>
  <si>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</si>
  <si>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</si>
  <si>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</si>
  <si>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</si>
  <si>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</si>
  <si>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</si>
  <si>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</si>
  <si>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</si>
  <si>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</si>
  <si>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</si>
  <si>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</si>
  <si>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</si>
  <si>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</si>
  <si>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</si>
  <si>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</si>
  <si>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</si>
  <si>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</si>
  <si>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</si>
  <si>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</si>
  <si>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</si>
  <si>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</si>
  <si>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</si>
  <si>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</si>
  <si>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</si>
  <si>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</si>
  <si>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</si>
  <si>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</si>
  <si>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</si>
  <si>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</si>
  <si>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</si>
  <si>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</si>
  <si>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</si>
  <si>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</si>
  <si>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</si>
  <si>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</si>
  <si>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</si>
  <si>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</si>
  <si>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</si>
  <si>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</si>
  <si>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</si>
  <si>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</si>
  <si>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</si>
  <si>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</si>
  <si>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</si>
  <si>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</si>
  <si>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</si>
  <si>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</si>
  <si>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</si>
  <si>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</si>
  <si>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</si>
  <si>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</si>
  <si>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</si>
  <si>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</si>
  <si>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</si>
  <si>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</si>
  <si>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</si>
  <si>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</si>
  <si>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</si>
  <si>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</si>
  <si>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</si>
  <si>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</si>
  <si>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</si>
  <si>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</si>
  <si>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</si>
  <si>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</si>
  <si>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</si>
  <si>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</si>
  <si>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</si>
  <si>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</si>
  <si>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</si>
  <si>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</si>
  <si>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</si>
  <si>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</si>
  <si>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</si>
  <si>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</si>
  <si>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</si>
  <si>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</si>
  <si>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</si>
  <si>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</si>
  <si>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</si>
  <si>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</si>
  <si>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</si>
  <si>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</si>
  <si>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</si>
  <si>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</si>
  <si>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</si>
  <si>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</si>
  <si>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</si>
  <si>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</si>
  <si>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</si>
  <si>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</si>
  <si>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</si>
  <si>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</si>
  <si>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</si>
  <si>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</si>
  <si>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</si>
  <si>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</si>
  <si>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</si>
  <si>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</si>
  <si>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</si>
  <si>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</si>
  <si>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</si>
  <si>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</si>
  <si>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</si>
  <si>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</si>
  <si>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</si>
  <si>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</si>
  <si>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</si>
  <si>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</si>
  <si>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</si>
  <si>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</si>
  <si>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</si>
  <si>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</si>
  <si>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</si>
  <si>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</si>
  <si>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</si>
  <si>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</si>
  <si>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</si>
  <si>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</si>
  <si>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</si>
  <si>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</si>
  <si>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</si>
  <si>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</si>
  <si>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</si>
  <si>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</si>
  <si>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</si>
  <si>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</si>
  <si>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</si>
  <si>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</si>
  <si>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</si>
  <si>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</si>
  <si>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</si>
  <si>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</si>
  <si>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</si>
  <si>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</si>
  <si>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</si>
  <si>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</si>
  <si>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</si>
  <si>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</si>
  <si>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</si>
  <si>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</si>
  <si>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</si>
  <si>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</si>
  <si>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</si>
  <si>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</si>
  <si>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</si>
  <si>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</si>
  <si>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</si>
  <si>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</si>
  <si>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</si>
  <si>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</si>
  <si>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</si>
  <si>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</si>
  <si>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</si>
  <si>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</si>
  <si>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</si>
  <si>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</si>
  <si>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</si>
  <si>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</si>
  <si>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</si>
  <si>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</si>
  <si>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</si>
  <si>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</si>
  <si>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</si>
  <si>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</si>
  <si>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</si>
  <si>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</si>
  <si>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</si>
  <si>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</si>
  <si>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</si>
  <si>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</si>
  <si>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</si>
  <si>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</si>
  <si>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</si>
  <si>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</si>
  <si>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</si>
  <si>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</si>
  <si>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</si>
  <si>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</si>
  <si>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</si>
  <si>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</si>
  <si>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</si>
  <si>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</si>
  <si>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</si>
  <si>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</si>
  <si>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</si>
  <si>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</si>
  <si>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</si>
  <si>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</si>
  <si>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</si>
  <si>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</si>
  <si>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</si>
  <si>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</si>
  <si>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</si>
  <si>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</si>
  <si>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</si>
  <si>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</si>
  <si>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</si>
  <si>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</si>
  <si>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</si>
  <si>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</si>
  <si>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</si>
  <si>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</si>
  <si>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</si>
  <si>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</si>
  <si>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</si>
  <si>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</si>
  <si>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</si>
  <si>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</si>
  <si>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</si>
  <si>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</si>
  <si>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</si>
  <si>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</si>
  <si>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</si>
  <si>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</si>
  <si>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</si>
  <si>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</si>
  <si>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</si>
  <si>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</si>
  <si>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</si>
  <si>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</si>
  <si>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</si>
  <si>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</si>
  <si>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</si>
  <si>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</si>
  <si>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</si>
  <si>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</si>
  <si>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</si>
  <si>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</si>
  <si>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</si>
  <si>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</si>
  <si>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</si>
  <si>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</si>
  <si>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</si>
  <si>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</si>
  <si>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</si>
  <si>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</si>
  <si>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</si>
  <si>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</si>
  <si>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</si>
  <si>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</si>
  <si>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</si>
  <si>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</si>
  <si>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</si>
  <si>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</si>
  <si>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</si>
  <si>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</si>
  <si>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</si>
  <si>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</si>
  <si>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</si>
  <si>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</si>
  <si>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</si>
  <si>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</si>
  <si>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</si>
  <si>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</si>
  <si>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</si>
  <si>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</si>
  <si>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</si>
  <si>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</si>
  <si>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</si>
  <si>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</si>
  <si>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</si>
  <si>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</si>
  <si>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</si>
  <si>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</si>
  <si>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</si>
  <si>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</si>
  <si>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</si>
  <si>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</si>
  <si>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</si>
  <si>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</si>
  <si>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</si>
  <si>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</si>
  <si>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</si>
  <si>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</si>
  <si>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</si>
  <si>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</si>
  <si>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</si>
  <si>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</si>
  <si>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</si>
  <si>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</si>
  <si>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</si>
  <si>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</si>
  <si>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</si>
  <si>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</si>
  <si>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</si>
  <si>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</si>
  <si>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</si>
  <si>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</si>
  <si>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</si>
  <si>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</si>
  <si>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</si>
  <si>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</si>
  <si>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</si>
  <si>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</si>
  <si>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</si>
  <si>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</si>
  <si>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</si>
  <si>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</si>
  <si>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</si>
  <si>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</si>
  <si>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</si>
  <si>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</si>
  <si>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</si>
  <si>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</si>
  <si>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</si>
  <si>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</si>
  <si>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</si>
  <si>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</si>
  <si>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</si>
  <si>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</si>
  <si>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</si>
  <si>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</si>
  <si>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</si>
  <si>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</si>
  <si>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</si>
  <si>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</si>
  <si>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</si>
  <si>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</si>
  <si>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</si>
  <si>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</si>
  <si>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</si>
  <si>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</si>
  <si>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</si>
  <si>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</si>
  <si>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</si>
  <si>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</si>
  <si>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</si>
  <si>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</si>
  <si>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</si>
  <si>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</si>
  <si>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</si>
  <si>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</si>
  <si>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</si>
  <si>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</si>
  <si>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</si>
  <si>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</si>
  <si>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</si>
  <si>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</si>
  <si>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</si>
  <si>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</si>
  <si>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</si>
  <si>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</si>
  <si>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</si>
  <si>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</si>
  <si>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</si>
  <si>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</si>
  <si>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</si>
  <si>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</si>
  <si>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</si>
  <si>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</si>
  <si>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</si>
  <si>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</si>
  <si>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</si>
  <si>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</si>
  <si>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</si>
  <si>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</si>
  <si>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</si>
  <si>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</si>
  <si>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</si>
  <si>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</si>
  <si>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</si>
  <si>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</si>
  <si>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</si>
  <si>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</si>
  <si>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</si>
  <si>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</si>
  <si>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</si>
  <si>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</si>
  <si>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</si>
  <si>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</si>
  <si>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</si>
  <si>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</si>
  <si>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</si>
  <si>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</si>
  <si>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</si>
  <si>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</si>
  <si>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</si>
  <si>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</si>
  <si>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</si>
  <si>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</si>
  <si>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</si>
  <si>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</si>
  <si>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</si>
  <si>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</si>
  <si>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</si>
  <si>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</si>
  <si>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</si>
  <si>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</si>
  <si>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</si>
  <si>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</si>
  <si>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</si>
  <si>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</si>
  <si>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</si>
  <si>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</si>
  <si>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</si>
  <si>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</si>
  <si>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</si>
  <si>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</si>
  <si>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</si>
  <si>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</si>
  <si>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</si>
  <si>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</si>
  <si>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</si>
  <si>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</si>
  <si>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</si>
  <si>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</si>
  <si>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</si>
  <si>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</si>
  <si>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</si>
  <si>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</si>
  <si>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</si>
  <si>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</si>
  <si>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</si>
  <si>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</si>
  <si>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</si>
  <si>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</si>
  <si>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</si>
  <si>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</si>
  <si>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</si>
  <si>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</si>
  <si>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</si>
  <si>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</si>
  <si>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</si>
  <si>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</si>
  <si>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</si>
  <si>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</si>
  <si>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</si>
  <si>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</si>
  <si>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</si>
  <si>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</si>
  <si>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</si>
  <si>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</si>
  <si>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</si>
  <si>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</si>
  <si>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</si>
  <si>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</si>
  <si>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</si>
  <si>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</si>
  <si>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</si>
  <si>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</si>
  <si>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</si>
  <si>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</si>
  <si>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</si>
  <si>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</si>
  <si>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</si>
  <si>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</si>
  <si>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</si>
  <si>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</si>
  <si>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</si>
  <si>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</si>
  <si>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</si>
  <si>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</si>
  <si>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</si>
  <si>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</si>
  <si>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</si>
  <si>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</si>
  <si>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</si>
  <si>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</si>
  <si>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</si>
  <si>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</si>
  <si>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</si>
  <si>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</si>
  <si>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</si>
  <si>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</si>
  <si>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</si>
  <si>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</si>
  <si>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</si>
  <si>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</si>
  <si>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</si>
  <si>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</si>
  <si>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</si>
  <si>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</si>
  <si>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</si>
  <si>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</si>
  <si>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</si>
  <si>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</si>
  <si>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</si>
  <si>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</si>
  <si>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</si>
  <si>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</si>
  <si>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</si>
  <si>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</si>
  <si>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</si>
  <si>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</si>
  <si>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</si>
  <si>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</si>
  <si>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</si>
  <si>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</si>
  <si>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</si>
  <si>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</si>
  <si>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</si>
  <si>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</si>
  <si>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</si>
  <si>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</si>
  <si>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</si>
  <si>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</si>
  <si>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</si>
  <si>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</si>
  <si>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</si>
  <si>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</si>
  <si>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</si>
  <si>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</si>
  <si>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</si>
  <si>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</si>
  <si>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</si>
  <si>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</si>
  <si>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</si>
  <si>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</si>
  <si>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</si>
  <si>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</si>
  <si>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</si>
  <si>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</si>
  <si>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</si>
  <si>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</si>
  <si>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</si>
  <si>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</si>
  <si>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</si>
  <si>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</si>
  <si>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</si>
  <si>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</si>
  <si>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</si>
  <si>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</si>
  <si>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</si>
  <si>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</si>
  <si>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</si>
  <si>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</si>
  <si>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</si>
  <si>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</si>
  <si>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</si>
  <si>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</si>
  <si>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</si>
  <si>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</si>
  <si>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</si>
  <si>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</si>
  <si>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</si>
  <si>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</si>
  <si>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</si>
  <si>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</si>
  <si>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</si>
  <si>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</si>
  <si>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</si>
  <si>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</si>
  <si>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</si>
  <si>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</si>
  <si>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</si>
  <si>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</si>
  <si>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</si>
  <si>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</si>
  <si>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</si>
  <si>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</si>
  <si>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</si>
  <si>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</si>
  <si>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</si>
  <si>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</si>
  <si>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</si>
  <si>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</si>
  <si>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</si>
  <si>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</si>
  <si>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</si>
  <si>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</si>
  <si>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</si>
  <si>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</si>
  <si>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</si>
  <si>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</si>
  <si>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</si>
  <si>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</si>
  <si>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</si>
  <si>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</si>
  <si>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</si>
  <si>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</si>
  <si>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</si>
  <si>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</si>
  <si>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</si>
  <si>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</si>
  <si>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</si>
  <si>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</si>
  <si>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</si>
  <si>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</si>
  <si>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</si>
  <si>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</si>
  <si>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</si>
  <si>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</si>
  <si>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</si>
  <si>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</si>
  <si>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</si>
  <si>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</si>
  <si>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</si>
  <si>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</si>
  <si>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</si>
  <si>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</si>
  <si>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</si>
  <si>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</si>
  <si>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</si>
  <si>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</si>
  <si>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</si>
  <si>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</si>
  <si>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</si>
  <si>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</si>
  <si>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</si>
  <si>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</si>
  <si>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</si>
  <si>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</si>
  <si>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</si>
  <si>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</si>
  <si>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</si>
  <si>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</si>
  <si>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</si>
  <si>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</si>
  <si>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</si>
  <si>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</si>
  <si>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</si>
  <si>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</si>
  <si>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</si>
  <si>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</si>
  <si>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</si>
  <si>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</si>
  <si>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</si>
  <si>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</si>
  <si>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</si>
  <si>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</si>
  <si>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</si>
  <si>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</si>
  <si>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</si>
  <si>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</si>
  <si>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</si>
  <si>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</si>
  <si>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</si>
  <si>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</si>
  <si>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</si>
  <si>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</si>
  <si>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</si>
  <si>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</si>
  <si>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</si>
  <si>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</si>
  <si>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</si>
  <si>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</si>
  <si>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</si>
  <si>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</si>
  <si>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</si>
  <si>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</si>
  <si>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</si>
  <si>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</si>
  <si>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</si>
  <si>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</si>
  <si>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</si>
  <si>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</si>
  <si>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</si>
  <si>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</si>
  <si>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</si>
  <si>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</si>
  <si>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</si>
  <si>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</si>
  <si>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</si>
  <si>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</si>
  <si>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</si>
  <si>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</si>
  <si>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</si>
  <si>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</si>
  <si>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</si>
  <si>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</si>
  <si>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</si>
  <si>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</si>
  <si>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</si>
  <si>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</si>
  <si>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</si>
  <si>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</si>
  <si>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</si>
  <si>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</si>
  <si>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</si>
  <si>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</si>
  <si>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</si>
  <si>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</si>
  <si>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</si>
  <si>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</si>
  <si>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</si>
  <si>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</si>
  <si>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</si>
  <si>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</si>
  <si>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</si>
  <si>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</si>
  <si>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</si>
  <si>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</si>
  <si>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</si>
  <si>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</si>
  <si>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</si>
  <si>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</si>
  <si>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</si>
  <si>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</si>
  <si>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</si>
  <si>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</si>
  <si>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</si>
  <si>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</si>
  <si>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</si>
  <si>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</si>
  <si>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</si>
  <si>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</si>
  <si>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</si>
  <si>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</si>
  <si>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</si>
  <si>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</si>
  <si>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</si>
  <si>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</si>
  <si>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</si>
  <si>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</si>
  <si>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</si>
  <si>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</si>
  <si>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</si>
  <si>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</si>
  <si>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</si>
  <si>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</si>
  <si>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</si>
  <si>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</si>
  <si>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</si>
  <si>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</si>
  <si>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</si>
  <si>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</si>
  <si>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</si>
  <si>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</si>
  <si>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</si>
  <si>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</si>
  <si>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</si>
  <si>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</si>
  <si>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</si>
  <si>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</si>
  <si>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</si>
  <si>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</si>
  <si>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</si>
  <si>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</si>
  <si>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</si>
  <si>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</si>
  <si>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</si>
  <si>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</si>
  <si>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</si>
  <si>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</si>
  <si>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</si>
  <si>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</si>
  <si>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</si>
  <si>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</si>
  <si>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</si>
  <si>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</si>
  <si>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</si>
  <si>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</si>
  <si>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</si>
  <si>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</si>
  <si>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</si>
  <si>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</si>
  <si>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</si>
  <si>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</si>
  <si>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</si>
  <si>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</si>
  <si>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</si>
  <si>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</si>
  <si>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</si>
  <si>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</si>
  <si>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</si>
  <si>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</si>
  <si>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</si>
  <si>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</si>
  <si>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</si>
  <si>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</si>
  <si>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</si>
  <si>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</si>
  <si>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</si>
  <si>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</si>
  <si>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</si>
  <si>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</si>
  <si>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</si>
  <si>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</si>
  <si>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</si>
  <si>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</si>
  <si>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</si>
  <si>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</si>
  <si>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</si>
  <si>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</si>
  <si>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</si>
  <si>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</si>
  <si>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</si>
  <si>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</si>
  <si>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</si>
  <si>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</si>
  <si>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</si>
  <si>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</si>
  <si>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</si>
  <si>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</si>
  <si>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</si>
  <si>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</si>
  <si>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</si>
  <si>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</si>
  <si>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</si>
  <si>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</si>
  <si>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</si>
  <si>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</si>
  <si>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</si>
  <si>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</si>
  <si>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</si>
  <si>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</si>
  <si>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</si>
  <si>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</si>
  <si>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</si>
  <si>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</si>
  <si>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</si>
  <si>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</si>
  <si>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</si>
  <si>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</si>
  <si>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</si>
  <si>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</si>
  <si>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</si>
  <si>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</si>
  <si>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</si>
  <si>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</si>
  <si>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</si>
  <si>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</si>
  <si>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</si>
  <si>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</si>
  <si>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</si>
  <si>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</si>
  <si>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</si>
  <si>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</si>
  <si>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</si>
  <si>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</si>
  <si>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</si>
  <si>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</si>
  <si>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</si>
  <si>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</si>
  <si>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</si>
  <si>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</si>
  <si>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</si>
  <si>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</si>
  <si>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</si>
  <si>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</si>
  <si>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</si>
  <si>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</si>
  <si>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</si>
  <si>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</si>
  <si>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</si>
  <si>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</si>
  <si>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</si>
  <si>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</si>
  <si>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</si>
  <si>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</si>
  <si>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</si>
  <si>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</si>
  <si>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</si>
  <si>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</si>
  <si>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</si>
  <si>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</si>
  <si>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</si>
  <si>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</si>
  <si>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</si>
  <si>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</si>
  <si>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</si>
  <si>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</si>
  <si>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</si>
  <si>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</si>
  <si>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</si>
  <si>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</si>
  <si>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</si>
  <si>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</si>
  <si>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</si>
  <si>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</si>
  <si>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</si>
  <si>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</si>
  <si>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</si>
  <si>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</si>
  <si>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</si>
  <si>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</si>
  <si>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</si>
  <si>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</si>
  <si>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</si>
  <si>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</si>
  <si>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</si>
  <si>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</si>
  <si>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</si>
  <si>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</si>
  <si>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</si>
  <si>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</si>
  <si>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</si>
  <si>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</si>
  <si>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</si>
  <si>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</si>
  <si>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</si>
  <si>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</si>
  <si>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</si>
  <si>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</si>
  <si>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</si>
  <si>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</si>
  <si>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</si>
  <si>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</si>
  <si>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</si>
  <si>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</si>
  <si>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</si>
  <si>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</si>
  <si>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</si>
  <si>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</si>
  <si>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</si>
  <si>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</si>
  <si>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</si>
  <si>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</si>
  <si>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</si>
  <si>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</si>
  <si>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</si>
  <si>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</si>
  <si>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</si>
  <si>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</si>
  <si>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</si>
  <si>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</si>
  <si>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</si>
  <si>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</si>
  <si>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</si>
  <si>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</si>
  <si>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</si>
  <si>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</si>
  <si>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</si>
  <si>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</si>
  <si>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</si>
  <si>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</si>
  <si>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</si>
  <si>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</si>
  <si>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</si>
  <si>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</si>
  <si>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</si>
  <si>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</si>
  <si>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</si>
  <si>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</si>
  <si>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</si>
  <si>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</si>
  <si>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</si>
  <si>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</si>
  <si>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</si>
  <si>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</si>
  <si>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</si>
  <si>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</si>
  <si>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</si>
  <si>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</si>
  <si>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</si>
  <si>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</si>
  <si>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</si>
  <si>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</si>
  <si>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</si>
  <si>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</si>
  <si>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</si>
  <si>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</si>
  <si>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</si>
  <si>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</si>
  <si>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</si>
  <si>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</si>
  <si>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</si>
  <si>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</si>
  <si>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</si>
  <si>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</si>
  <si>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</si>
  <si>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</si>
  <si>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</si>
  <si>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</si>
  <si>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</si>
  <si>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</si>
  <si>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</si>
  <si>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</si>
  <si>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</si>
  <si>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</si>
  <si>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</si>
  <si>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</si>
  <si>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</si>
  <si>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</si>
  <si>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</si>
  <si>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</si>
  <si>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</si>
  <si>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</si>
  <si>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</si>
  <si>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</si>
  <si>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</si>
  <si>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</si>
  <si>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</si>
  <si>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</si>
  <si>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</si>
  <si>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</si>
  <si>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</si>
  <si>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</si>
  <si>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</si>
  <si>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</si>
  <si>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</si>
  <si>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</si>
  <si>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</si>
  <si>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</si>
  <si>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</si>
  <si>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</si>
  <si>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</si>
  <si>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</si>
  <si>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</si>
  <si>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</si>
  <si>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</si>
  <si>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</si>
  <si>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</si>
  <si>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</si>
  <si>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</si>
  <si>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</si>
  <si>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</si>
  <si>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</si>
  <si>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</si>
  <si>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</si>
  <si>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</si>
  <si>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</si>
  <si>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</si>
  <si>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</si>
  <si>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</si>
  <si>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</si>
  <si>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</si>
  <si>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</si>
  <si>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</si>
  <si>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</si>
  <si>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</si>
  <si>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</si>
  <si>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</si>
  <si>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</si>
  <si>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</si>
  <si>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</si>
  <si>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</si>
  <si>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</si>
  <si>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</si>
  <si>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</si>
  <si>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</si>
  <si>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</si>
  <si>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</si>
  <si>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</si>
  <si>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</si>
  <si>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</si>
  <si>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</si>
  <si>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</si>
  <si>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</si>
  <si>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</si>
  <si>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</si>
  <si>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</si>
  <si>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</si>
  <si>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</si>
  <si>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</si>
  <si>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</si>
  <si>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</si>
  <si>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</si>
  <si>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</si>
  <si>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</si>
  <si>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</si>
  <si>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</si>
  <si>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</si>
  <si>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</si>
  <si>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</si>
  <si>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</si>
  <si>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</si>
  <si>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</si>
  <si>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</si>
  <si>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</si>
  <si>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</si>
  <si>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</si>
  <si>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</si>
  <si>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</si>
  <si>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</si>
  <si>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</si>
  <si>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</si>
  <si>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</si>
  <si>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</si>
  <si>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</si>
  <si>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</si>
  <si>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</si>
  <si>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</si>
  <si>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</si>
  <si>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</si>
  <si>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</si>
  <si>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</si>
  <si>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</si>
  <si>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</si>
  <si>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</si>
  <si>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</si>
  <si>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</si>
  <si>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</si>
  <si>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</si>
  <si>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</si>
  <si>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</si>
  <si>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</si>
  <si>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</si>
  <si>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</si>
  <si>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</si>
  <si>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</si>
  <si>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</si>
  <si>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</si>
  <si>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</si>
  <si>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</si>
  <si>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</si>
  <si>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</si>
  <si>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</si>
  <si>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</si>
  <si>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</si>
  <si>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</si>
  <si>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</si>
  <si>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</si>
  <si>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</si>
  <si>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</si>
  <si>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</si>
  <si>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</si>
  <si>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</si>
  <si>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</si>
  <si>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</si>
  <si>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</si>
  <si>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</si>
  <si>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</si>
  <si>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</si>
  <si>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</si>
  <si>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</si>
  <si>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</si>
  <si>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</si>
  <si>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</si>
  <si>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</si>
  <si>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</si>
  <si>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</si>
  <si>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</si>
  <si>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</si>
  <si>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</si>
  <si>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</si>
  <si>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</si>
  <si>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</si>
  <si>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</si>
  <si>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</si>
  <si>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</si>
  <si>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</si>
  <si>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</si>
  <si>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</si>
  <si>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</si>
  <si>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</si>
  <si>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</si>
  <si>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</si>
  <si>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</si>
  <si>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</si>
  <si>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</si>
  <si>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</si>
  <si>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</si>
  <si>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</si>
  <si>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</si>
  <si>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</si>
  <si>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</si>
  <si>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</si>
  <si>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</si>
  <si>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</si>
  <si>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</si>
  <si>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</si>
  <si>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</si>
  <si>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</si>
  <si>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</si>
  <si>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</si>
  <si>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</si>
  <si>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</si>
  <si>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</si>
  <si>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</si>
  <si>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</si>
  <si>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</si>
  <si>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</si>
  <si>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</si>
  <si>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</si>
  <si>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</si>
  <si>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</si>
  <si>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</si>
  <si>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</si>
  <si>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</si>
  <si>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</si>
  <si>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</si>
  <si>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</si>
  <si>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</si>
  <si>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</si>
  <si>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</si>
  <si>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</si>
  <si>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</si>
  <si>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</si>
  <si>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</si>
  <si>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</si>
  <si>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</si>
  <si>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</si>
  <si>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</si>
  <si>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</si>
  <si>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</si>
  <si>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</si>
  <si>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</si>
  <si>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</si>
  <si>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</si>
  <si>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</si>
  <si>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</si>
  <si>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</si>
  <si>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</si>
  <si>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</si>
  <si>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</si>
  <si>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</si>
  <si>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</si>
  <si>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</si>
  <si>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</si>
  <si>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</si>
  <si>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</si>
  <si>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</si>
  <si>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</si>
  <si>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</si>
  <si>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</si>
  <si>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</si>
  <si>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</si>
  <si>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</si>
  <si>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</si>
  <si>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</si>
  <si>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</si>
  <si>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</si>
  <si>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</si>
  <si>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</si>
  <si>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</si>
  <si>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</si>
  <si>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</si>
  <si>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</si>
  <si>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</si>
  <si>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</si>
  <si>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</si>
  <si>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</si>
  <si>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</si>
  <si>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</si>
  <si>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</si>
  <si>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</si>
  <si>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</si>
  <si>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</si>
  <si>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</si>
  <si>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</si>
  <si>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</si>
  <si>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</si>
  <si>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</si>
  <si>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</si>
  <si>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</si>
  <si>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</si>
  <si>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</si>
  <si>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</si>
  <si>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</si>
  <si>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</si>
  <si>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</si>
  <si>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</si>
  <si>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</si>
  <si>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</si>
  <si>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</si>
  <si>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</si>
  <si>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</si>
  <si>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</si>
  <si>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</si>
  <si>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</si>
  <si>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</si>
  <si>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</si>
  <si>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</si>
  <si>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</si>
  <si>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</si>
  <si>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</si>
  <si>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</si>
  <si>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</si>
  <si>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</si>
  <si>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</si>
  <si>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</si>
  <si>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</si>
  <si>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</si>
  <si>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</si>
  <si>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</si>
  <si>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</si>
  <si>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</si>
  <si>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</si>
  <si>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</si>
  <si>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</si>
  <si>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</si>
  <si>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</si>
  <si>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</si>
  <si>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</si>
  <si>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</si>
  <si>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</si>
  <si>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</si>
  <si>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</si>
  <si>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</si>
  <si>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</si>
  <si>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</si>
  <si>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</si>
  <si>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</si>
  <si>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</si>
  <si>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</si>
  <si>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</si>
  <si>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</si>
  <si>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</si>
  <si>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</si>
  <si>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</si>
  <si>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</si>
  <si>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</si>
  <si>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</si>
  <si>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</si>
  <si>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</si>
  <si>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</si>
  <si>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</si>
  <si>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</si>
  <si>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</si>
  <si>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</si>
  <si>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</si>
  <si>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</si>
  <si>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</si>
  <si>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</si>
  <si>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</si>
  <si>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</si>
  <si>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</si>
  <si>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</si>
  <si>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</si>
  <si>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</si>
  <si>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</si>
  <si>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</si>
  <si>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</si>
  <si>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</si>
  <si>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</si>
  <si>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</si>
  <si>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</si>
  <si>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</si>
  <si>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</si>
  <si>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</si>
  <si>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</si>
  <si>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</si>
  <si>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</si>
  <si>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</si>
  <si>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</si>
  <si>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</si>
  <si>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</si>
  <si>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</si>
  <si>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</si>
  <si>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</si>
  <si>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</si>
  <si>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</si>
  <si>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</si>
  <si>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</si>
  <si>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</si>
  <si>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</si>
  <si>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</si>
  <si>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</si>
  <si>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</si>
  <si>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</si>
  <si>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</si>
  <si>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</si>
  <si>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</si>
  <si>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</si>
  <si>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</si>
  <si>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</si>
  <si>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</si>
  <si>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</si>
  <si>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</si>
  <si>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</si>
  <si>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</si>
  <si>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</si>
  <si>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</si>
  <si>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</si>
  <si>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</si>
  <si>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</si>
  <si>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</si>
  <si>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</si>
  <si>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</si>
  <si>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</si>
  <si>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</si>
  <si>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</si>
  <si>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</si>
  <si>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</si>
  <si>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</si>
  <si>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</si>
  <si>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</si>
  <si>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</si>
  <si>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</si>
  <si>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</si>
  <si>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</si>
  <si>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</si>
  <si>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</si>
  <si>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</si>
  <si>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</si>
  <si>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</si>
  <si>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</si>
  <si>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</si>
  <si>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</si>
  <si>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</si>
  <si>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</si>
  <si>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</si>
  <si>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</si>
  <si>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</si>
  <si>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</si>
  <si>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</si>
  <si>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</si>
  <si>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</si>
  <si>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</si>
  <si>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</si>
  <si>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</si>
  <si>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</si>
  <si>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</si>
  <si>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</si>
  <si>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</si>
  <si>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</si>
  <si>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</si>
  <si>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</si>
  <si>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</si>
  <si>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</si>
  <si>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</si>
  <si>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</si>
  <si>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</si>
  <si>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</si>
  <si>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</si>
  <si>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</si>
  <si>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</si>
  <si>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</si>
  <si>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</si>
  <si>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</si>
  <si>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</si>
  <si>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</si>
  <si>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</si>
  <si>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</si>
  <si>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</si>
  <si>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</si>
  <si>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</si>
  <si>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</si>
  <si>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</si>
  <si>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</si>
  <si>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</si>
  <si>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</si>
  <si>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</si>
  <si>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</si>
  <si>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</si>
  <si>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</si>
  <si>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</si>
  <si>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</si>
  <si>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</si>
  <si>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</si>
  <si>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</si>
  <si>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</si>
  <si>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</si>
  <si>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</si>
  <si>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</si>
  <si>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</si>
  <si>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</si>
  <si>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</si>
  <si>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</si>
  <si>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</si>
  <si>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</si>
  <si>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</si>
  <si>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</si>
  <si>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</si>
  <si>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</si>
  <si>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</si>
  <si>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</si>
  <si>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</si>
  <si>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</si>
  <si>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</si>
  <si>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</si>
  <si>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</si>
  <si>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</si>
  <si>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</si>
  <si>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</si>
  <si>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</si>
  <si>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</si>
  <si>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</si>
  <si>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</si>
  <si>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</si>
  <si>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</si>
  <si>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</si>
  <si>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</si>
  <si>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</si>
  <si>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</si>
  <si>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</si>
  <si>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</si>
  <si>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</si>
  <si>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</si>
  <si>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</si>
  <si>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</si>
  <si>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</si>
  <si>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</si>
  <si>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</si>
  <si>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</si>
  <si>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</si>
  <si>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</si>
  <si>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</si>
  <si>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</si>
  <si>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</si>
  <si>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</si>
  <si>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</si>
  <si>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</si>
  <si>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</si>
  <si>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</si>
  <si>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</si>
  <si>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</si>
  <si>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</si>
  <si>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</si>
  <si>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</si>
  <si>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</si>
  <si>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</si>
  <si>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</si>
  <si>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</si>
  <si>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</si>
  <si>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</si>
  <si>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</si>
  <si>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</si>
  <si>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</si>
  <si>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</si>
  <si>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</si>
  <si>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</si>
  <si>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</si>
  <si>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</si>
  <si>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</si>
  <si>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</si>
  <si>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</si>
  <si>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</si>
  <si>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</si>
  <si>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</si>
  <si>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</si>
  <si>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</si>
  <si>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</si>
  <si>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</si>
  <si>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</si>
  <si>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</si>
  <si>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</si>
  <si>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</si>
  <si>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</si>
  <si>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</si>
  <si>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</si>
  <si>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</si>
  <si>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</si>
  <si>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</si>
  <si>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</si>
  <si>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</si>
  <si>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</si>
  <si>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</si>
  <si>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</si>
  <si>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</si>
  <si>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</si>
  <si>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</si>
  <si>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</si>
  <si>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</si>
  <si>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</si>
  <si>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</si>
  <si>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</si>
  <si>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</si>
  <si>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</si>
  <si>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</si>
  <si>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</si>
  <si>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</si>
  <si>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</si>
  <si>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</si>
  <si>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</si>
  <si>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</si>
  <si>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</si>
  <si>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</si>
  <si>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</si>
  <si>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</si>
  <si>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</si>
  <si>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</si>
  <si>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</si>
  <si>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</si>
  <si>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</si>
  <si>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</si>
  <si>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</si>
  <si>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</si>
  <si>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</si>
  <si>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</si>
  <si>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</si>
  <si>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</si>
  <si>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</si>
  <si>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</si>
  <si>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</si>
  <si>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</si>
  <si>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</si>
  <si>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</si>
  <si>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</si>
  <si>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</si>
  <si>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</si>
  <si>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</si>
  <si>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</si>
  <si>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</si>
  <si>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</si>
  <si>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</si>
  <si>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</si>
  <si>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</si>
  <si>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</si>
  <si>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</si>
  <si>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</si>
  <si>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</si>
  <si>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</si>
  <si>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</si>
  <si>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</si>
  <si>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</si>
  <si>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</si>
  <si>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</si>
  <si>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</si>
  <si>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</si>
  <si>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</si>
  <si>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</si>
  <si>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</si>
  <si>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</si>
  <si>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</si>
  <si>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</si>
  <si>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</si>
  <si>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</si>
  <si>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</si>
  <si>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</si>
  <si>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</si>
  <si>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</si>
  <si>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</si>
  <si>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</si>
  <si>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</si>
  <si>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</si>
  <si>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</si>
  <si>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</si>
  <si>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</si>
  <si>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</si>
  <si>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</si>
  <si>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</si>
  <si>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</si>
  <si>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</si>
  <si>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</si>
  <si>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</si>
  <si>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</si>
  <si>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</si>
  <si>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</si>
  <si>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</si>
  <si>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</si>
  <si>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</si>
  <si>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</si>
  <si>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</si>
  <si>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</si>
  <si>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</si>
  <si>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</si>
  <si>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</si>
  <si>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</si>
  <si>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</si>
  <si>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</si>
  <si>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</si>
  <si>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</si>
  <si>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</si>
  <si>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</si>
  <si>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</si>
  <si>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</si>
  <si>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</si>
  <si>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</si>
  <si>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</si>
  <si>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</si>
  <si>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</si>
  <si>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</si>
  <si>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</si>
  <si>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</si>
  <si>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</si>
  <si>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</si>
  <si>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</si>
  <si>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</si>
  <si>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</si>
  <si>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</si>
  <si>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</si>
  <si>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</si>
  <si>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</si>
  <si>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</si>
  <si>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</si>
  <si>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</si>
  <si>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</si>
  <si>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</si>
  <si>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</si>
  <si>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</si>
  <si>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</si>
  <si>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</si>
  <si>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</si>
  <si>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</si>
  <si>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</si>
  <si>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</si>
  <si>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</si>
  <si>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</si>
  <si>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</si>
  <si>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</si>
  <si>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</si>
  <si>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</si>
  <si>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</si>
  <si>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</si>
  <si>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</si>
  <si>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</si>
  <si>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</si>
  <si>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</si>
  <si>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</si>
  <si>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</si>
  <si>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</si>
  <si>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</si>
  <si>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</si>
  <si>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</si>
  <si>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</si>
  <si>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</si>
  <si>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</si>
  <si>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</si>
  <si>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</si>
  <si>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</si>
  <si>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</si>
  <si>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</si>
  <si>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</si>
  <si>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</si>
  <si>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</si>
  <si>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</si>
  <si>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</si>
  <si>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</si>
  <si>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</si>
  <si>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</si>
  <si>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</si>
  <si>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</si>
  <si>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</si>
  <si>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</si>
  <si>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</si>
  <si>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</si>
  <si>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</si>
  <si>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</si>
  <si>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</si>
  <si>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</si>
  <si>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</si>
  <si>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</si>
  <si>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</si>
  <si>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</si>
  <si>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</si>
  <si>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</si>
  <si>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</si>
  <si>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</si>
  <si>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</si>
  <si>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</si>
  <si>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</si>
  <si>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</si>
  <si>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</si>
  <si>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</si>
  <si>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</si>
  <si>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</si>
  <si>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</si>
  <si>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</si>
  <si>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</si>
  <si>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</si>
  <si>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</si>
  <si>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</si>
  <si>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</si>
  <si>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</si>
  <si>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</si>
  <si>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</si>
  <si>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</si>
  <si>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</si>
  <si>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</si>
  <si>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</si>
  <si>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</si>
  <si>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</si>
  <si>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</si>
  <si>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</si>
  <si>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</si>
  <si>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</si>
  <si>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</si>
  <si>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</si>
  <si>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</si>
  <si>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</si>
  <si>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</si>
  <si>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</si>
  <si>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</si>
  <si>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</si>
  <si>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</si>
  <si>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</si>
  <si>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</si>
  <si>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</si>
  <si>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</si>
  <si>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</si>
  <si>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</si>
  <si>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</si>
  <si>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</si>
  <si>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</si>
  <si>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</si>
  <si>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</si>
  <si>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</si>
  <si>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</si>
  <si>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</si>
  <si>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</si>
  <si>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</si>
  <si>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</si>
  <si>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</si>
  <si>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</si>
  <si>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</si>
  <si>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</si>
  <si>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</si>
  <si>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</si>
  <si>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</si>
  <si>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</si>
  <si>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</si>
  <si>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</si>
  <si>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</si>
  <si>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</si>
  <si>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</si>
  <si>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</si>
  <si>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</si>
  <si>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</si>
  <si>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</si>
  <si>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</si>
  <si>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</si>
  <si>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</si>
  <si>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</si>
  <si>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</si>
  <si>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</si>
  <si>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</si>
  <si>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</si>
  <si>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</si>
  <si>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</si>
  <si>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</si>
  <si>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</si>
  <si>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</si>
  <si>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</si>
  <si>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</si>
  <si>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</si>
  <si>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</si>
  <si>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</si>
  <si>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</si>
  <si>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</si>
  <si>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</si>
  <si>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</si>
  <si>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</si>
  <si>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</si>
  <si>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</si>
  <si>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</si>
  <si>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</si>
  <si>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</si>
  <si>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</si>
  <si>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</si>
  <si>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</si>
  <si>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</si>
  <si>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</si>
  <si>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</si>
  <si>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</si>
  <si>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</si>
  <si>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</si>
  <si>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</si>
  <si>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</si>
  <si>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</si>
  <si>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</si>
  <si>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</si>
  <si>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</si>
  <si>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</si>
  <si>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</si>
  <si>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</si>
  <si>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</si>
  <si>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</si>
  <si>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</si>
  <si>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</si>
  <si>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</si>
  <si>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</si>
  <si>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</si>
  <si>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</si>
  <si>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</si>
  <si>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</si>
  <si>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</si>
  <si>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</si>
  <si>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</si>
  <si>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</si>
  <si>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</si>
  <si>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</si>
  <si>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</si>
  <si>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</si>
  <si>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</si>
  <si>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</si>
  <si>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</si>
  <si>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</si>
  <si>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</si>
  <si>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</si>
  <si>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</si>
  <si>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</si>
  <si>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</si>
  <si>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</si>
  <si>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</si>
  <si>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</si>
  <si>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</si>
  <si>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</si>
  <si>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</si>
  <si>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</si>
  <si>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</si>
  <si>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</si>
  <si>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</si>
  <si>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</si>
  <si>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</si>
  <si>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</si>
  <si>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</si>
  <si>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</si>
  <si>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</si>
  <si>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</si>
  <si>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</si>
  <si>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</si>
  <si>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</si>
  <si>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</si>
  <si>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</si>
  <si>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</si>
  <si>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</si>
  <si>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</si>
  <si>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</si>
  <si>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</si>
  <si>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</si>
  <si>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</si>
  <si>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</si>
  <si>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</si>
  <si>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</si>
  <si>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</si>
  <si>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</si>
  <si>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</si>
  <si>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</si>
  <si>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</si>
  <si>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</si>
  <si>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</si>
  <si>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</si>
  <si>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</si>
  <si>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</si>
  <si>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</si>
  <si>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</si>
  <si>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</si>
  <si>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</si>
  <si>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</si>
  <si>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</si>
  <si>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</si>
  <si>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</si>
  <si>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</si>
  <si>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</si>
  <si>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</si>
  <si>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</si>
  <si>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</si>
  <si>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</si>
  <si>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</si>
  <si>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</si>
  <si>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</si>
  <si>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</si>
  <si>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</si>
  <si>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</si>
  <si>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</si>
  <si>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</si>
  <si>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</si>
  <si>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</si>
  <si>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</si>
  <si>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</si>
  <si>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</si>
  <si>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</si>
  <si>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</si>
  <si>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</si>
  <si>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</si>
  <si>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</si>
  <si>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</si>
  <si>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</si>
  <si>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</si>
  <si>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</si>
  <si>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</si>
  <si>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</si>
  <si>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</si>
  <si>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</si>
  <si>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</si>
  <si>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</si>
  <si>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</si>
  <si>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</si>
  <si>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</si>
  <si>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</si>
  <si>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</si>
  <si>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</si>
  <si>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</si>
  <si>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</si>
  <si>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</si>
  <si>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</si>
  <si>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</si>
  <si>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</si>
  <si>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</si>
  <si>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</si>
  <si>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</si>
  <si>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</si>
  <si>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</si>
  <si>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</si>
  <si>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</si>
  <si>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</si>
  <si>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</si>
  <si>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</si>
  <si>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</si>
  <si>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</si>
  <si>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</si>
  <si>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</si>
  <si>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</si>
  <si>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</si>
  <si>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</si>
  <si>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</si>
  <si>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</si>
  <si>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</si>
  <si>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</si>
  <si>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</si>
  <si>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</si>
  <si>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</si>
  <si>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</si>
  <si>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</si>
  <si>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</si>
  <si>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</si>
  <si>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</si>
  <si>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</si>
  <si>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</si>
  <si>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</si>
  <si>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</si>
  <si>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</si>
  <si>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</si>
  <si>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</si>
  <si>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</si>
  <si>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</si>
  <si>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</si>
  <si>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</si>
  <si>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</si>
  <si>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</si>
  <si>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</si>
  <si>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</si>
  <si>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</si>
  <si>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</si>
  <si>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</si>
  <si>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</si>
  <si>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</si>
  <si>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</si>
  <si>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</si>
  <si>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</si>
  <si>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</si>
  <si>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</si>
  <si>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</si>
  <si>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</si>
  <si>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</si>
  <si>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</si>
  <si>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</si>
  <si>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</si>
  <si>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</si>
  <si>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</si>
  <si>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</si>
  <si>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</si>
  <si>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</si>
  <si>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</si>
  <si>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</si>
  <si>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</si>
  <si>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</si>
  <si>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</si>
  <si>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</si>
  <si>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</si>
  <si>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</si>
  <si>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</si>
  <si>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</si>
  <si>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</si>
  <si>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</si>
  <si>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</si>
  <si>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</si>
  <si>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</si>
  <si>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</si>
  <si>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</si>
  <si>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</si>
  <si>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</si>
  <si>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</si>
  <si>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</si>
  <si>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</si>
  <si>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</si>
  <si>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</si>
  <si>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</si>
  <si>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</si>
  <si>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</si>
  <si>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</si>
  <si>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</si>
  <si>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</si>
  <si>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</si>
  <si>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</si>
  <si>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</si>
  <si>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</si>
  <si>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</si>
  <si>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</si>
  <si>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</si>
  <si>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</si>
  <si>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</si>
  <si>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</si>
  <si>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</si>
  <si>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</si>
  <si>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</si>
  <si>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</si>
  <si>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</si>
  <si>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</si>
  <si>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</si>
  <si>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</si>
  <si>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</si>
  <si>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</si>
  <si>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</si>
  <si>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</si>
  <si>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</si>
  <si>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</si>
  <si>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</si>
  <si>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</si>
  <si>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</si>
  <si>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</si>
  <si>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</si>
  <si>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</si>
  <si>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</si>
  <si>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</si>
  <si>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</si>
  <si>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</si>
  <si>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</si>
  <si>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</si>
  <si>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</si>
  <si>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</si>
  <si>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</si>
  <si>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</si>
  <si>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</si>
  <si>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</si>
  <si>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</si>
  <si>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</si>
  <si>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</si>
  <si>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</si>
  <si>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</si>
  <si>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</si>
  <si>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</si>
  <si>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</si>
  <si>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</si>
  <si>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</si>
  <si>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</si>
  <si>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</si>
  <si>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</si>
  <si>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</si>
  <si>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</si>
  <si>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</si>
  <si>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</si>
  <si>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</si>
  <si>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</si>
  <si>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</si>
  <si>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</si>
  <si>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</si>
  <si>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</si>
  <si>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</si>
  <si>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</si>
  <si>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</si>
  <si>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</si>
  <si>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</si>
  <si>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</si>
  <si>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</si>
  <si>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</si>
  <si>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</si>
  <si>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</si>
  <si>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</si>
  <si>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</si>
  <si>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</si>
  <si>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</si>
  <si>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</si>
  <si>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</si>
  <si>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</si>
  <si>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</si>
  <si>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</si>
  <si>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</si>
  <si>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</si>
  <si>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</si>
  <si>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</si>
  <si>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</si>
  <si>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</si>
  <si>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</si>
  <si>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</si>
  <si>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</si>
  <si>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</si>
  <si>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</si>
  <si>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</si>
  <si>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</si>
  <si>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</si>
  <si>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</si>
  <si>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</si>
  <si>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</si>
  <si>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</si>
  <si>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</si>
  <si>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</si>
  <si>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</si>
  <si>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</si>
  <si>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</si>
  <si>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</si>
  <si>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</si>
  <si>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</si>
  <si>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</si>
  <si>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</si>
  <si>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</si>
  <si>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</si>
  <si>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</si>
  <si>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</si>
  <si>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</si>
  <si>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</si>
  <si>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</si>
  <si>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</si>
  <si>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</si>
  <si>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</si>
  <si>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</si>
  <si>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</si>
  <si>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</si>
  <si>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</si>
  <si>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</si>
  <si>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</si>
  <si>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</si>
  <si>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</si>
  <si>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</si>
  <si>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</si>
  <si>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</si>
  <si>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</si>
  <si>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</si>
  <si>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</si>
  <si>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</si>
  <si>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</si>
  <si>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</si>
  <si>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</si>
  <si>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</si>
  <si>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</si>
  <si>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</si>
  <si>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</si>
  <si>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</si>
  <si>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</si>
  <si>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</si>
  <si>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</si>
  <si>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</si>
  <si>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</si>
  <si>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</si>
  <si>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</si>
  <si>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</si>
  <si>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</si>
  <si>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</si>
  <si>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</si>
  <si>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</si>
  <si>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</si>
  <si>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</si>
  <si>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</si>
  <si>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</si>
  <si>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</si>
  <si>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</si>
  <si>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</si>
  <si>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</si>
  <si>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</si>
  <si>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</si>
  <si>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</si>
  <si>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</si>
  <si>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</si>
  <si>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</si>
  <si>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</si>
  <si>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</si>
  <si>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</si>
  <si>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</si>
  <si>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</si>
  <si>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</si>
  <si>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</si>
  <si>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</si>
  <si>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</si>
  <si>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</si>
  <si>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</si>
  <si>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</si>
  <si>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</si>
  <si>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</si>
  <si>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</si>
  <si>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</si>
  <si>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</si>
  <si>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</si>
  <si>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</si>
  <si>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</si>
  <si>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</si>
  <si>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</si>
  <si>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</si>
  <si>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</si>
  <si>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</si>
  <si>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</si>
  <si>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</si>
  <si>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</si>
  <si>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</si>
  <si>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</si>
  <si>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</si>
  <si>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</si>
  <si>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</si>
  <si>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</si>
  <si>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</si>
  <si>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</si>
  <si>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</si>
  <si>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</si>
  <si>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</si>
  <si>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</si>
  <si>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</si>
  <si>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</si>
  <si>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</si>
  <si>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</si>
  <si>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</si>
  <si>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</si>
  <si>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</si>
  <si>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</si>
  <si>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</si>
  <si>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</si>
  <si>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</si>
  <si>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</si>
  <si>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</si>
  <si>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</si>
  <si>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</si>
  <si>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</si>
  <si>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</si>
  <si>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</si>
  <si>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</si>
  <si>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</si>
  <si>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</si>
  <si>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</si>
  <si>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</si>
  <si>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</si>
  <si>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</si>
  <si>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</si>
  <si>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</si>
  <si>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</si>
  <si>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</si>
  <si>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</si>
  <si>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</si>
  <si>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</si>
  <si>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</si>
  <si>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</si>
  <si>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</si>
  <si>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</si>
  <si>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</si>
  <si>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</si>
  <si>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</si>
  <si>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</si>
  <si>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</si>
  <si>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</si>
  <si>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</si>
  <si>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</si>
  <si>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</si>
  <si>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</si>
  <si>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</si>
  <si>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</si>
  <si>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</si>
  <si>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</si>
  <si>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</si>
  <si>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</si>
  <si>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</si>
  <si>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</si>
  <si>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</si>
  <si>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</si>
  <si>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</si>
  <si>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</si>
  <si>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</si>
  <si>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</si>
  <si>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</si>
  <si>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</si>
  <si>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</si>
  <si>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</si>
  <si>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</si>
  <si>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</si>
  <si>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</si>
  <si>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</si>
  <si>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</si>
  <si>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</si>
  <si>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</si>
  <si>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</si>
  <si>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</si>
  <si>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</si>
  <si>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</si>
  <si>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</si>
  <si>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</si>
  <si>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</si>
  <si>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</si>
  <si>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</si>
  <si>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</si>
  <si>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</si>
  <si>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</si>
  <si>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</si>
  <si>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</si>
  <si>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</si>
  <si>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</si>
  <si>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</si>
  <si>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</si>
  <si>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</si>
  <si>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</si>
  <si>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</si>
  <si>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</si>
  <si>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</si>
  <si>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</si>
  <si>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</si>
  <si>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</si>
  <si>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</si>
  <si>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</si>
  <si>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</si>
  <si>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</si>
  <si>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</si>
  <si>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</si>
  <si>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</si>
  <si>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</si>
  <si>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</si>
  <si>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</si>
  <si>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</si>
  <si>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</si>
  <si>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</si>
  <si>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</si>
  <si>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</si>
  <si>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</si>
  <si>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</si>
  <si>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</si>
  <si>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</si>
  <si>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</si>
  <si>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</si>
  <si>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</si>
  <si>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</si>
  <si>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</si>
  <si>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</si>
  <si>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</si>
  <si>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</si>
  <si>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</si>
  <si>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</si>
  <si>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</si>
  <si>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</si>
  <si>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</si>
  <si>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</si>
  <si>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</si>
  <si>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</si>
  <si>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</si>
  <si>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</si>
  <si>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</si>
  <si>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</si>
  <si>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</si>
  <si>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</si>
  <si>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</si>
  <si>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</si>
  <si>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</si>
  <si>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</si>
  <si>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</si>
  <si>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</si>
  <si>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</si>
  <si>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</si>
  <si>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</si>
  <si>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</si>
  <si>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</si>
  <si>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</si>
  <si>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</si>
  <si>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</si>
  <si>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</si>
  <si>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</si>
  <si>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</si>
  <si>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</si>
  <si>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</si>
  <si>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</si>
  <si>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</si>
  <si>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</si>
  <si>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</si>
  <si>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</si>
  <si>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</si>
  <si>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</si>
  <si>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</si>
  <si>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</si>
  <si>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</si>
  <si>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</si>
  <si>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</si>
  <si>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</si>
  <si>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</si>
  <si>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</si>
  <si>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</si>
  <si>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</si>
  <si>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</si>
  <si>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</si>
  <si>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</si>
  <si>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</si>
  <si>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</si>
  <si>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</si>
  <si>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</si>
  <si>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</si>
  <si>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</si>
  <si>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</si>
  <si>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</si>
  <si>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</si>
  <si>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</si>
  <si>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</si>
  <si>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</si>
  <si>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</si>
  <si>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</si>
  <si>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</si>
  <si>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</si>
  <si>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</si>
  <si>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</si>
  <si>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</si>
  <si>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</si>
  <si>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</si>
  <si>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</si>
  <si>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</si>
  <si>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</si>
  <si>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</si>
  <si>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</si>
  <si>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</si>
  <si>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</si>
  <si>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</si>
  <si>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</si>
  <si>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</si>
  <si>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</si>
  <si>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</si>
  <si>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</si>
  <si>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</si>
  <si>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</si>
  <si>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</si>
  <si>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</si>
  <si>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</si>
  <si>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</si>
  <si>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</si>
  <si>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</si>
  <si>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</si>
  <si>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</si>
  <si>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</si>
  <si>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</si>
  <si>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</si>
  <si>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</si>
  <si>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</si>
  <si>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</si>
  <si>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</si>
  <si>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</si>
  <si>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</si>
  <si>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</si>
  <si>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</si>
  <si>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</si>
  <si>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</si>
  <si>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</si>
  <si>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</si>
  <si>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</si>
  <si>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</si>
  <si>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</si>
  <si>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</si>
  <si>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</si>
  <si>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</si>
  <si>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</si>
  <si>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</si>
  <si>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</si>
  <si>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</si>
  <si>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</si>
  <si>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</si>
  <si>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</si>
  <si>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</si>
  <si>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</si>
  <si>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</si>
  <si>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</si>
  <si>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</si>
  <si>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</si>
  <si>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</si>
  <si>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</si>
  <si>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</si>
  <si>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</si>
  <si>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</si>
  <si>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</si>
  <si>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</si>
  <si>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</si>
  <si>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</si>
  <si>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</si>
  <si>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</si>
  <si>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</si>
  <si>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</si>
  <si>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</si>
  <si>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</si>
  <si>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</si>
  <si>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</si>
  <si>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</si>
  <si>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</si>
  <si>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</si>
  <si>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</si>
  <si>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</si>
  <si>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</si>
  <si>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</si>
  <si>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</si>
  <si>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</si>
  <si>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</si>
  <si>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</si>
  <si>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</si>
  <si>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</si>
  <si>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</si>
  <si>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</si>
  <si>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</si>
  <si>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</si>
  <si>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</si>
  <si>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</si>
  <si>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</si>
  <si>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</si>
  <si>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</si>
  <si>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</si>
  <si>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</si>
  <si>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</si>
  <si>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</si>
  <si>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</si>
  <si>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</si>
  <si>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</si>
  <si>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</si>
  <si>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</si>
  <si>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</si>
  <si>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</si>
  <si>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</si>
  <si>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</si>
  <si>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</si>
  <si>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</si>
  <si>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</si>
  <si>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</si>
  <si>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</si>
  <si>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</si>
  <si>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</si>
  <si>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</si>
  <si>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</si>
  <si>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</si>
  <si>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</si>
  <si>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</si>
  <si>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</si>
  <si>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</si>
  <si>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</si>
  <si>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</si>
  <si>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</si>
  <si>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</si>
  <si>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</si>
  <si>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</si>
  <si>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</si>
  <si>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</si>
  <si>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</si>
  <si>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</si>
  <si>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</si>
  <si>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</si>
  <si>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</si>
  <si>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</si>
  <si>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</si>
  <si>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</si>
  <si>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</si>
  <si>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</si>
  <si>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</si>
  <si>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</si>
  <si>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</si>
  <si>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</si>
  <si>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</si>
  <si>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</si>
  <si>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</si>
  <si>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</si>
  <si>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</si>
  <si>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</si>
  <si>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</si>
  <si>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</si>
  <si>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</si>
  <si>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</si>
  <si>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</si>
  <si>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</si>
  <si>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</si>
  <si>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</si>
  <si>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</si>
  <si>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</si>
  <si>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</si>
  <si>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</si>
  <si>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</si>
  <si>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</si>
  <si>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</si>
  <si>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</si>
  <si>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</si>
  <si>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</si>
  <si>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</si>
  <si>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</si>
  <si>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</si>
  <si>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</si>
  <si>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</si>
  <si>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</si>
  <si>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</si>
  <si>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</si>
  <si>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</si>
  <si>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</si>
  <si>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</si>
  <si>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</si>
  <si>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</si>
  <si>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</si>
  <si>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</si>
  <si>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</si>
  <si>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</si>
  <si>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</si>
  <si>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</si>
  <si>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</si>
  <si>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</si>
  <si>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</si>
  <si>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</si>
  <si>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</si>
  <si>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</si>
  <si>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</si>
  <si>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</si>
  <si>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</si>
  <si>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</si>
  <si>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</si>
  <si>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</si>
  <si>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</si>
  <si>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</si>
  <si>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</si>
  <si>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</si>
  <si>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</si>
  <si>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</si>
  <si>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</si>
  <si>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</si>
  <si>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</si>
  <si>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</si>
  <si>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</si>
  <si>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</si>
  <si>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</si>
  <si>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</si>
  <si>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</si>
  <si>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</si>
  <si>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</si>
  <si>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</si>
  <si>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</si>
  <si>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</si>
  <si>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</si>
  <si>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</si>
  <si>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</si>
  <si>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</si>
  <si>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</si>
  <si>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</si>
  <si>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</si>
  <si>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</si>
  <si>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</si>
  <si>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</si>
  <si>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</si>
  <si>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</si>
  <si>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</si>
  <si>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</si>
  <si>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</si>
  <si>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</si>
  <si>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</si>
  <si>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</si>
  <si>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</si>
  <si>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</si>
  <si>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</si>
  <si>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</si>
  <si>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</si>
  <si>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</si>
  <si>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</si>
  <si>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</si>
  <si>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</si>
  <si>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</si>
  <si>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</si>
  <si>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</si>
  <si>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</si>
  <si>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</si>
  <si>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</si>
  <si>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</si>
  <si>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</si>
  <si>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</si>
  <si>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</si>
  <si>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</si>
  <si>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</si>
  <si>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</si>
  <si>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</si>
  <si>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</si>
  <si>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</si>
  <si>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</si>
  <si>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</si>
  <si>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</si>
  <si>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</si>
  <si>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</si>
  <si>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</si>
  <si>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</si>
  <si>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</si>
  <si>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</si>
  <si>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</si>
  <si>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</si>
  <si>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</si>
  <si>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</si>
  <si>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</si>
  <si>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</si>
  <si>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</si>
  <si>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</si>
  <si>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</si>
  <si>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</si>
  <si>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</si>
  <si>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</si>
  <si>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</si>
  <si>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</si>
  <si>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</si>
  <si>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</si>
  <si>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</si>
  <si>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</si>
  <si>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</si>
  <si>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</si>
  <si>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</si>
  <si>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</si>
  <si>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</si>
  <si>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</si>
  <si>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</si>
  <si>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</si>
  <si>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</si>
  <si>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</si>
  <si>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</si>
  <si>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</si>
  <si>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</si>
  <si>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</si>
  <si>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</si>
  <si>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</si>
  <si>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</si>
  <si>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</si>
  <si>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</si>
  <si>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</si>
  <si>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</si>
  <si>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</si>
  <si>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</si>
  <si>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</si>
  <si>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</si>
  <si>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</si>
  <si>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</si>
  <si>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</si>
  <si>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</si>
  <si>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</si>
  <si>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</si>
  <si>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</si>
  <si>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</si>
  <si>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</si>
  <si>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</si>
  <si>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</si>
  <si>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</si>
  <si>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</si>
  <si>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</si>
  <si>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</si>
  <si>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</si>
  <si>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</si>
  <si>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</si>
  <si>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</si>
  <si>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</si>
  <si>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</si>
  <si>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</si>
  <si>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</si>
  <si>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</si>
  <si>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</si>
  <si>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</si>
  <si>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</si>
  <si>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</si>
  <si>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</si>
  <si>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</si>
  <si>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</si>
  <si>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</si>
  <si>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</si>
  <si>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</si>
  <si>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</si>
  <si>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</si>
  <si>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</si>
  <si>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</si>
  <si>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</si>
  <si>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</si>
  <si>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</si>
  <si>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</si>
  <si>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</si>
  <si>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</si>
  <si>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</si>
  <si>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</si>
  <si>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</si>
  <si>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</si>
  <si>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</si>
  <si>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</si>
  <si>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</si>
  <si>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</si>
  <si>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</si>
  <si>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</si>
  <si>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</si>
  <si>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</si>
  <si>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</si>
  <si>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</si>
  <si>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</si>
  <si>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</si>
  <si>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</si>
  <si>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</si>
  <si>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</si>
  <si>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</si>
  <si>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</si>
  <si>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</si>
  <si>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</si>
  <si>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</si>
  <si>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</si>
  <si>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</si>
  <si>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</si>
  <si>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</si>
  <si>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</si>
  <si>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</si>
  <si>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</si>
  <si>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</si>
  <si>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</si>
  <si>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</si>
  <si>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</si>
  <si>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</si>
  <si>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</si>
  <si>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</si>
  <si>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</si>
  <si>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</si>
  <si>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</si>
  <si>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</si>
  <si>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</si>
  <si>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</si>
  <si>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</si>
  <si>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</si>
  <si>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</si>
  <si>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</si>
  <si>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</si>
  <si>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</si>
  <si>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</si>
  <si>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</si>
  <si>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</si>
  <si>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</si>
  <si>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</si>
  <si>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</si>
  <si>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</si>
  <si>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</si>
  <si>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</si>
  <si>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</si>
  <si>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</si>
  <si>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</si>
  <si>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</si>
  <si>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</si>
  <si>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</si>
  <si>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</si>
  <si>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</si>
  <si>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</si>
  <si>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</si>
  <si>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</si>
  <si>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</si>
  <si>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</si>
  <si>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</si>
  <si>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</si>
  <si>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</si>
  <si>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</si>
  <si>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</si>
  <si>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</si>
  <si>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</si>
  <si>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</si>
  <si>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</si>
  <si>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</si>
  <si>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</si>
  <si>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</si>
  <si>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</si>
  <si>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</si>
  <si>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</si>
  <si>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</si>
  <si>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</si>
  <si>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</si>
  <si>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</si>
  <si>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</si>
  <si>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</si>
  <si>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</si>
  <si>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</si>
  <si>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</si>
  <si>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</si>
  <si>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</si>
  <si>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</si>
  <si>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</si>
  <si>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</si>
  <si>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</si>
  <si>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</si>
  <si>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</si>
  <si>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</si>
  <si>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</si>
  <si>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</si>
  <si>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</si>
  <si>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</si>
  <si>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</si>
  <si>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</si>
  <si>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</si>
  <si>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</si>
  <si>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</si>
  <si>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</si>
  <si>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</si>
  <si>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</si>
  <si>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</si>
  <si>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</si>
  <si>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</si>
  <si>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</si>
  <si>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</si>
  <si>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</si>
  <si>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</si>
  <si>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</si>
  <si>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</si>
  <si>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</si>
  <si>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</si>
  <si>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</si>
  <si>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</si>
  <si>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</si>
  <si>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</si>
  <si>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</si>
  <si>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</si>
  <si>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</si>
  <si>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</si>
  <si>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</si>
  <si>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</si>
  <si>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</si>
  <si>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</si>
  <si>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</si>
  <si>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</si>
  <si>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</si>
  <si>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</si>
  <si>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</si>
  <si>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</si>
  <si>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</si>
  <si>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</si>
  <si>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</si>
  <si>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</si>
  <si>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</si>
  <si>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</si>
  <si>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</si>
  <si>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</si>
  <si>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</si>
  <si>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</si>
  <si>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</si>
  <si>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</si>
  <si>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</si>
  <si>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</si>
  <si>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</si>
  <si>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</si>
  <si>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</si>
  <si>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</si>
  <si>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</si>
  <si>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</si>
  <si>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</si>
  <si>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</si>
  <si>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</si>
  <si>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</si>
  <si>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</si>
  <si>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</si>
  <si>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</si>
  <si>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</si>
  <si>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</si>
  <si>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</si>
  <si>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</si>
  <si>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</si>
  <si>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</si>
  <si>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</si>
  <si>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</si>
  <si>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</si>
  <si>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</si>
  <si>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</si>
  <si>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</si>
  <si>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</si>
  <si>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</si>
  <si>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</si>
  <si>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</si>
  <si>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</si>
  <si>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</si>
  <si>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</si>
  <si>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</si>
  <si>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</si>
  <si>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</si>
  <si>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</si>
  <si>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</si>
  <si>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</si>
  <si>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</si>
  <si>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</si>
  <si>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</si>
  <si>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</si>
  <si>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</si>
  <si>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</si>
  <si>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</si>
  <si>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</si>
  <si>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</si>
  <si>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</si>
  <si>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</si>
  <si>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</si>
  <si>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</si>
  <si>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</si>
  <si>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</si>
  <si>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</si>
  <si>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</si>
  <si>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</si>
  <si>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</si>
  <si>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</si>
  <si>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</si>
  <si>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</si>
  <si>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</si>
  <si>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</si>
  <si>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</si>
  <si>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</si>
  <si>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</si>
  <si>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</si>
  <si>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</si>
  <si>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</si>
  <si>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</si>
  <si>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</si>
  <si>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</si>
  <si>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</si>
  <si>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</si>
  <si>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</si>
  <si>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</si>
  <si>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</si>
  <si>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</si>
  <si>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</si>
  <si>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</si>
  <si>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</si>
  <si>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</si>
  <si>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</si>
  <si>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</si>
  <si>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</si>
  <si>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</si>
  <si>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</si>
  <si>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</si>
  <si>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</si>
  <si>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</si>
  <si>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</si>
  <si>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</si>
  <si>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</si>
  <si>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</si>
  <si>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</si>
  <si>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</si>
  <si>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</si>
  <si>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</si>
  <si>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</si>
  <si>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</si>
  <si>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</si>
  <si>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</si>
  <si>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</si>
  <si>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</si>
  <si>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</si>
  <si>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</si>
  <si>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</si>
  <si>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</si>
  <si>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</si>
  <si>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</si>
  <si>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</si>
  <si>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</si>
  <si>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</si>
  <si>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</si>
  <si>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</si>
  <si>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</si>
  <si>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</si>
  <si>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</si>
  <si>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</si>
  <si>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</si>
  <si>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</si>
  <si>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</si>
  <si>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</si>
  <si>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</si>
  <si>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</si>
  <si>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</si>
  <si>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</si>
  <si>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</si>
  <si>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</si>
  <si>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</si>
  <si>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</si>
  <si>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</si>
  <si>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</si>
  <si>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</si>
  <si>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</si>
  <si>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</si>
  <si>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</si>
  <si>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</si>
  <si>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</si>
  <si>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</si>
  <si>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</si>
  <si>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</si>
  <si>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</si>
  <si>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</si>
  <si>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</si>
  <si>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</si>
  <si>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</si>
  <si>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</si>
  <si>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</si>
  <si>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</si>
  <si>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</si>
  <si>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</si>
  <si>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</si>
  <si>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</si>
  <si>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</si>
  <si>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</si>
  <si>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</si>
  <si>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</si>
  <si>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</si>
  <si>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</si>
  <si>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</si>
  <si>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</si>
  <si>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</si>
  <si>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</si>
  <si>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</si>
  <si>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</si>
  <si>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</si>
  <si>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</si>
  <si>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</si>
  <si>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</si>
  <si>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</si>
  <si>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</si>
  <si>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</si>
  <si>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</si>
  <si>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</si>
  <si>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</si>
  <si>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</si>
  <si>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</si>
  <si>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</si>
  <si>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</si>
  <si>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</si>
  <si>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</si>
  <si>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</si>
  <si>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</si>
  <si>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</si>
  <si>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</si>
  <si>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</si>
  <si>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</si>
  <si>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</si>
  <si>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</si>
  <si>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</si>
  <si>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</si>
  <si>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</si>
  <si>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</si>
  <si>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</si>
  <si>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</si>
  <si>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</si>
  <si>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</si>
  <si>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</si>
  <si>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</si>
  <si>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</si>
  <si>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</si>
  <si>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</si>
  <si>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</si>
  <si>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</si>
  <si>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</si>
  <si>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</si>
  <si>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</si>
  <si>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</si>
  <si>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</si>
  <si>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</si>
  <si>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</si>
  <si>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</si>
  <si>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</si>
  <si>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</si>
  <si>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</si>
  <si>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</si>
  <si>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</si>
  <si>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</si>
  <si>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</si>
  <si>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</si>
  <si>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</si>
  <si>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</si>
  <si>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</si>
  <si>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</si>
  <si>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</si>
  <si>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</si>
  <si>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</si>
  <si>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</si>
  <si>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</si>
  <si>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</si>
  <si>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</si>
  <si>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</si>
  <si>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</si>
  <si>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</si>
  <si>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</si>
  <si>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</si>
  <si>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</si>
  <si>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</si>
  <si>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</si>
  <si>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</si>
  <si>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</si>
  <si>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</si>
  <si>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</si>
  <si>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</si>
  <si>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</si>
  <si>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</si>
  <si>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</si>
  <si>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</si>
  <si>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</si>
  <si>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</si>
  <si>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</si>
  <si>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</si>
  <si>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</si>
  <si>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</si>
  <si>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</si>
  <si>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</si>
  <si>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</si>
  <si>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</si>
  <si>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</si>
  <si>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</si>
  <si>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</si>
  <si>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</si>
  <si>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</si>
  <si>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</si>
  <si>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</si>
  <si>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</si>
  <si>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</si>
  <si>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</si>
  <si>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</si>
  <si>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</si>
  <si>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</si>
  <si>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</si>
  <si>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</si>
  <si>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</si>
  <si>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</si>
  <si>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</si>
  <si>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</si>
  <si>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</si>
  <si>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</si>
  <si>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</si>
  <si>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</si>
  <si>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</si>
  <si>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</si>
  <si>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</si>
  <si>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</si>
  <si>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</si>
  <si>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</si>
  <si>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</si>
  <si>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</si>
  <si>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</si>
  <si>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</si>
  <si>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</si>
  <si>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</si>
  <si>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</si>
  <si>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</si>
  <si>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</si>
  <si>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</si>
  <si>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</si>
  <si>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</si>
  <si>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</si>
  <si>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</si>
  <si>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</si>
  <si>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</si>
  <si>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</si>
  <si>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</si>
  <si>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</si>
  <si>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</si>
  <si>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</si>
  <si>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</si>
  <si>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</si>
  <si>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</si>
  <si>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</si>
  <si>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</si>
  <si>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</si>
  <si>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</si>
  <si>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</si>
  <si>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</si>
  <si>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</si>
  <si>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</si>
  <si>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</si>
  <si>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</si>
  <si>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</si>
  <si>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</si>
  <si>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</si>
  <si>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</si>
  <si>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</si>
  <si>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</si>
  <si>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</si>
  <si>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</si>
  <si>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</si>
  <si>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</si>
  <si>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</si>
  <si>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</si>
  <si>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</si>
  <si>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</si>
  <si>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</si>
  <si>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</si>
  <si>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</si>
  <si>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</si>
  <si>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</si>
  <si>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</si>
  <si>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</si>
  <si>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</si>
  <si>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</si>
  <si>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</si>
  <si>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</si>
  <si>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</si>
  <si>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</si>
  <si>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</si>
  <si>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</si>
  <si>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</si>
  <si>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</si>
  <si>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</si>
  <si>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</si>
  <si>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</si>
  <si>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</si>
  <si>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</si>
  <si>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</si>
  <si>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</si>
  <si>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</si>
  <si>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</si>
  <si>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</si>
  <si>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</si>
  <si>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</si>
  <si>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</si>
  <si>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</si>
  <si>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</si>
  <si>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</si>
  <si>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</si>
  <si>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</si>
  <si>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</si>
  <si>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</si>
  <si>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</si>
  <si>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</si>
  <si>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</si>
  <si>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</si>
  <si>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</si>
  <si>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</si>
  <si>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</si>
  <si>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</si>
  <si>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</si>
  <si>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</si>
  <si>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</si>
  <si>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</si>
  <si>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</si>
  <si>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</si>
  <si>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</si>
  <si>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</si>
  <si>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</si>
  <si>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</si>
  <si>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</si>
  <si>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</si>
  <si>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</si>
  <si>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</si>
  <si>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</si>
  <si>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</si>
  <si>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</si>
  <si>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</si>
  <si>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</si>
  <si>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</si>
  <si>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</si>
  <si>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</si>
  <si>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</si>
  <si>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</si>
  <si>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</si>
  <si>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</si>
  <si>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</si>
  <si>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</si>
  <si>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</si>
  <si>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</si>
  <si>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</si>
  <si>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</si>
  <si>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</si>
  <si>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</si>
  <si>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</si>
  <si>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</si>
  <si>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</si>
  <si>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</si>
  <si>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</si>
  <si>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</si>
  <si>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</si>
  <si>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</si>
  <si>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</si>
  <si>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</si>
  <si>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</si>
  <si>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</si>
  <si>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</si>
  <si>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</si>
  <si>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</si>
  <si>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</si>
  <si>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</si>
  <si>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</si>
  <si>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</si>
  <si>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</si>
  <si>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</si>
  <si>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</si>
  <si>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</si>
  <si>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</si>
  <si>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</si>
  <si>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</si>
  <si>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</si>
  <si>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</si>
  <si>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</si>
  <si>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</si>
  <si>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</si>
  <si>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</si>
  <si>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</si>
  <si>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</si>
  <si>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</si>
  <si>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</si>
  <si>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</si>
  <si>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</si>
  <si>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</si>
  <si>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</si>
  <si>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</si>
  <si>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</si>
  <si>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</si>
  <si>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</si>
  <si>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</si>
  <si>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</si>
  <si>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</si>
  <si>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</si>
  <si>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</si>
  <si>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</si>
  <si>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</si>
  <si>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</si>
  <si>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</si>
  <si>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</si>
  <si>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</si>
  <si>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</si>
  <si>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</si>
  <si>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</si>
  <si>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</si>
  <si>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</si>
  <si>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</si>
  <si>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</si>
  <si>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</si>
  <si>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</si>
  <si>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</si>
  <si>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</si>
  <si>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</si>
  <si>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</si>
  <si>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</si>
  <si>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</si>
  <si>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</si>
  <si>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</si>
  <si>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</si>
  <si>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</si>
  <si>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</si>
  <si>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</si>
  <si>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</si>
  <si>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</si>
  <si>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</si>
  <si>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</si>
  <si>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</si>
  <si>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</si>
  <si>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</si>
  <si>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</si>
  <si>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</si>
  <si>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</si>
  <si>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</si>
  <si>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</si>
  <si>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</si>
  <si>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</si>
  <si>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</si>
  <si>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</si>
  <si>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</si>
  <si>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</si>
  <si>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</si>
  <si>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</si>
  <si>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</si>
  <si>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</si>
  <si>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</si>
  <si>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</si>
  <si>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</si>
  <si>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</si>
  <si>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</si>
  <si>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</si>
  <si>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</si>
  <si>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</si>
  <si>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</si>
  <si>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</si>
  <si>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</si>
  <si>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</si>
  <si>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</si>
  <si>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</si>
  <si>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</si>
  <si>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</si>
  <si>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</si>
  <si>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</si>
  <si>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</si>
  <si>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</si>
  <si>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</si>
  <si>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</si>
  <si>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</si>
  <si>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</si>
  <si>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</si>
  <si>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</si>
  <si>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</si>
  <si>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</si>
  <si>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</si>
  <si>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</si>
  <si>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</si>
  <si>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</si>
  <si>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</si>
  <si>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</si>
  <si>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</si>
  <si>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</si>
  <si>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</si>
  <si>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</si>
  <si>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</si>
  <si>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</si>
  <si>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</si>
  <si>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</si>
  <si>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</si>
  <si>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</si>
  <si>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</si>
  <si>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</si>
  <si>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</si>
  <si>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</si>
  <si>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</si>
  <si>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</si>
  <si>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</si>
  <si>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</si>
  <si>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</si>
  <si>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</si>
  <si>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</si>
  <si>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</si>
  <si>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</si>
  <si>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</si>
  <si>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</si>
  <si>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</si>
  <si>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</si>
  <si>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</si>
  <si>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</si>
  <si>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</si>
  <si>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</si>
  <si>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</si>
  <si>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</si>
  <si>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</si>
  <si>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</si>
  <si>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</si>
  <si>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</si>
  <si>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</si>
  <si>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</si>
  <si>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</si>
  <si>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</si>
  <si>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</si>
  <si>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</si>
  <si>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</si>
  <si>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</si>
  <si>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</si>
  <si>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</si>
  <si>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</si>
  <si>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</si>
  <si>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</si>
  <si>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</si>
  <si>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</si>
  <si>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</si>
  <si>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</si>
  <si>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</si>
  <si>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</si>
  <si>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</si>
  <si>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</si>
  <si>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</si>
  <si>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</si>
  <si>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</si>
  <si>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</si>
  <si>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</si>
  <si>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</si>
  <si>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</si>
  <si>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</si>
  <si>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</si>
  <si>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</si>
  <si>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</si>
  <si>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</si>
  <si>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</si>
  <si>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</si>
  <si>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</si>
  <si>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</si>
  <si>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</si>
  <si>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</si>
  <si>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</si>
  <si>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</si>
  <si>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</si>
  <si>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</si>
  <si>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</si>
  <si>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</si>
  <si>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</si>
  <si>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</si>
  <si>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</si>
  <si>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</si>
  <si>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</si>
  <si>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</si>
  <si>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</si>
  <si>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</si>
  <si>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</si>
  <si>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</si>
  <si>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</si>
  <si>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</si>
  <si>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</si>
  <si>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</si>
  <si>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</si>
  <si>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</si>
  <si>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</si>
  <si>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</si>
  <si>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</si>
  <si>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</si>
  <si>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</si>
  <si>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</si>
  <si>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</si>
  <si>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</si>
  <si>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</si>
  <si>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</si>
  <si>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</si>
  <si>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</si>
  <si>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</si>
  <si>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</si>
  <si>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</si>
  <si>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</si>
  <si>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</si>
  <si>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</si>
  <si>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</si>
  <si>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</si>
  <si>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</si>
  <si>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</si>
  <si>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</si>
  <si>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</si>
  <si>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</si>
  <si>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</si>
  <si>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</si>
  <si>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</si>
  <si>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</si>
  <si>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</si>
  <si>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</si>
  <si>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</si>
  <si>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</si>
  <si>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</si>
  <si>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</si>
  <si>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</si>
  <si>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</si>
  <si>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</si>
  <si>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</si>
  <si>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</si>
  <si>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</si>
  <si>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</si>
  <si>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</si>
  <si>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</si>
  <si>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</si>
  <si>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</si>
  <si>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</si>
  <si>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</si>
  <si>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</si>
  <si>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</si>
  <si>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</si>
  <si>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</si>
  <si>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</si>
  <si>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</si>
  <si>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</si>
  <si>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</si>
  <si>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</si>
  <si>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</si>
  <si>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</si>
  <si>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</si>
  <si>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</si>
  <si>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</si>
  <si>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</si>
  <si>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</si>
  <si>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</si>
  <si>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</si>
  <si>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</si>
  <si>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</si>
  <si>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</si>
  <si>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</si>
  <si>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</si>
  <si>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</si>
  <si>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</si>
  <si>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</si>
  <si>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</si>
  <si>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</si>
  <si>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</si>
  <si>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</si>
  <si>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</si>
  <si>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</si>
  <si>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</si>
  <si>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</si>
  <si>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</si>
  <si>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</si>
  <si>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</si>
  <si>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</si>
  <si>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</si>
  <si>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</si>
  <si>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</si>
  <si>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</si>
  <si>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</si>
  <si>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</si>
  <si>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</si>
  <si>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</si>
  <si>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</si>
  <si>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</si>
  <si>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</si>
  <si>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</si>
  <si>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</si>
  <si>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</si>
  <si>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</si>
  <si>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</si>
  <si>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</si>
  <si>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</si>
  <si>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</si>
  <si>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</si>
  <si>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</si>
  <si>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</si>
  <si>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</si>
  <si>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</si>
  <si>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</si>
  <si>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</si>
  <si>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</si>
  <si>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</si>
  <si>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</si>
  <si>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</si>
  <si>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</si>
  <si>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</si>
  <si>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</si>
  <si>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</si>
  <si>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</si>
  <si>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</si>
  <si>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</si>
  <si>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</si>
  <si>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</si>
  <si>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</si>
  <si>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</si>
  <si>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</si>
  <si>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</si>
  <si>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</si>
  <si>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</si>
  <si>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</si>
  <si>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</si>
  <si>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</si>
  <si>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</si>
  <si>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</si>
  <si>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</si>
  <si>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</si>
  <si>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</si>
  <si>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</si>
  <si>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</si>
  <si>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</si>
  <si>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</si>
  <si>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</si>
  <si>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</si>
  <si>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</si>
  <si>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</si>
  <si>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</si>
  <si>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</si>
  <si>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</si>
  <si>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</si>
  <si>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</si>
  <si>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</si>
  <si>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</si>
  <si>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</si>
  <si>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</si>
  <si>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</si>
  <si>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</si>
  <si>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</si>
  <si>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</si>
  <si>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</si>
  <si>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</si>
  <si>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</si>
  <si>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</si>
  <si>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</si>
  <si>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</si>
  <si>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</si>
  <si>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</si>
  <si>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</si>
  <si>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</si>
  <si>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</si>
  <si>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</si>
  <si>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</si>
  <si>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</si>
  <si>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</si>
  <si>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</si>
  <si>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</si>
  <si>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</si>
  <si>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</si>
  <si>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</si>
  <si>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</si>
  <si>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</si>
  <si>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</si>
  <si>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</si>
  <si>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</si>
  <si>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</si>
  <si>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</si>
  <si>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</si>
  <si>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</si>
  <si>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</si>
  <si>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</si>
  <si>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</si>
  <si>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</si>
  <si>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</si>
  <si>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</si>
  <si>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</si>
  <si>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</si>
  <si>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</si>
  <si>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</si>
  <si>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</si>
  <si>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</si>
  <si>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</si>
  <si>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</si>
  <si>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</si>
  <si>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</si>
  <si>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</si>
  <si>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</si>
  <si>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</si>
  <si>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</si>
  <si>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</si>
  <si>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</si>
  <si>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</si>
  <si>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</si>
  <si>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</si>
  <si>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</si>
  <si>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</si>
  <si>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</si>
  <si>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</si>
  <si>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</si>
  <si>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</si>
  <si>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</si>
  <si>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</si>
  <si>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</si>
  <si>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</si>
  <si>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</si>
  <si>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</si>
  <si>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</si>
  <si>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</si>
  <si>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</si>
  <si>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</si>
  <si>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</si>
  <si>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</si>
  <si>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</si>
  <si>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</si>
  <si>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</si>
  <si>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</si>
  <si>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</si>
  <si>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</si>
  <si>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</si>
  <si>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</si>
  <si>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</si>
  <si>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</si>
  <si>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</si>
  <si>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</si>
  <si>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</si>
  <si>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</si>
  <si>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</si>
  <si>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</si>
  <si>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</si>
  <si>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</si>
  <si>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</si>
  <si>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</si>
  <si>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</si>
  <si>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</si>
  <si>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</si>
  <si>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</si>
  <si>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</si>
  <si>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</si>
  <si>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</si>
  <si>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</si>
  <si>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</si>
  <si>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</si>
  <si>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</si>
  <si>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</si>
  <si>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</si>
  <si>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</si>
  <si>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</si>
  <si>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</si>
  <si>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</si>
  <si>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</si>
  <si>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</si>
  <si>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</si>
  <si>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</si>
  <si>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</si>
  <si>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</si>
  <si>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</si>
  <si>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</si>
  <si>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</si>
  <si>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</si>
  <si>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</si>
  <si>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</si>
  <si>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</si>
  <si>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</si>
  <si>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</si>
  <si>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</si>
  <si>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</si>
  <si>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</si>
  <si>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</si>
  <si>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</si>
  <si>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</si>
  <si>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</si>
  <si>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</si>
  <si>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</si>
  <si>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</si>
  <si>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</si>
  <si>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</si>
  <si>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</si>
  <si>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</si>
  <si>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</si>
  <si>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</si>
  <si>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</si>
  <si>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</si>
  <si>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</si>
  <si>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</si>
  <si>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</si>
  <si>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</si>
  <si>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</si>
  <si>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</si>
  <si>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</si>
  <si>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</si>
  <si>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</si>
  <si>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</si>
  <si>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</si>
  <si>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</si>
  <si>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</si>
  <si>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</si>
  <si>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</si>
  <si>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</si>
  <si>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</si>
  <si>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</si>
  <si>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</si>
  <si>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</si>
  <si>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</si>
  <si>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</si>
  <si>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</si>
  <si>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</si>
  <si>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</si>
  <si>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</si>
  <si>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</si>
  <si>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</si>
  <si>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</si>
  <si>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</si>
  <si>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</si>
  <si>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</si>
  <si>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</si>
  <si>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</si>
  <si>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</si>
  <si>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</si>
  <si>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</si>
  <si>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</si>
  <si>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</si>
  <si>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</si>
  <si>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</si>
  <si>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</si>
  <si>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</si>
  <si>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</si>
  <si>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</si>
  <si>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</si>
  <si>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</si>
  <si>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</si>
  <si>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</si>
  <si>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</si>
  <si>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</si>
  <si>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</si>
  <si>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</si>
  <si>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</si>
  <si>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</si>
  <si>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</si>
  <si>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</si>
  <si>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</si>
  <si>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</si>
  <si>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</si>
  <si>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</si>
  <si>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</si>
  <si>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</si>
  <si>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</si>
  <si>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</si>
  <si>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</si>
  <si>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</si>
  <si>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</si>
  <si>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</si>
  <si>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</si>
  <si>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</si>
  <si>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</si>
  <si>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</si>
  <si>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</si>
  <si>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</si>
  <si>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</si>
  <si>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</si>
  <si>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</si>
  <si>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</si>
  <si>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</si>
  <si>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</si>
  <si>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</si>
  <si>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</si>
  <si>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</si>
  <si>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</si>
  <si>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</si>
  <si>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</si>
  <si>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</si>
  <si>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</si>
  <si>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</si>
  <si>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</si>
  <si>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</si>
  <si>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</si>
  <si>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</si>
  <si>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</si>
  <si>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</si>
  <si>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</si>
  <si>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</si>
  <si>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</si>
  <si>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</si>
  <si>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</si>
  <si>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</si>
  <si>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</si>
  <si>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</si>
  <si>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</si>
  <si>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</si>
  <si>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</si>
  <si>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</si>
  <si>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</si>
  <si>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</si>
  <si>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</si>
  <si>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</si>
  <si>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</si>
  <si>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</si>
  <si>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</si>
  <si>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</si>
  <si>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</si>
  <si>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</si>
  <si>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</si>
  <si>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</si>
  <si>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</si>
  <si>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</si>
  <si>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</si>
  <si>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</si>
  <si>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</si>
  <si>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</si>
  <si>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</si>
  <si>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</si>
  <si>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</si>
  <si>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</si>
  <si>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</si>
  <si>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</si>
  <si>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</si>
  <si>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</si>
  <si>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</si>
  <si>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</si>
  <si>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</si>
  <si>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</si>
  <si>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</si>
  <si>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</si>
  <si>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</si>
  <si>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</si>
  <si>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</si>
  <si>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</si>
  <si>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</si>
  <si>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</si>
  <si>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</si>
  <si>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</si>
  <si>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</si>
  <si>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</si>
  <si>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</si>
  <si>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</si>
  <si>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</si>
  <si>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</si>
  <si>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</si>
  <si>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</si>
  <si>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</si>
  <si>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</si>
  <si>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</si>
  <si>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</si>
  <si>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</si>
  <si>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</si>
  <si>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</si>
  <si>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</si>
  <si>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</si>
  <si>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</si>
  <si>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</si>
  <si>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</si>
  <si>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</si>
  <si>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</si>
  <si>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</si>
  <si>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</si>
  <si>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</si>
  <si>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</si>
  <si>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</si>
  <si>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</si>
  <si>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</si>
  <si>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</si>
  <si>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</si>
  <si>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</si>
  <si>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</si>
  <si>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</si>
  <si>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</si>
  <si>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</si>
  <si>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</si>
  <si>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</si>
  <si>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</si>
  <si>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</si>
  <si>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</si>
  <si>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</si>
  <si>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</si>
  <si>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</si>
  <si>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</si>
  <si>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</si>
  <si>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</si>
  <si>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</si>
  <si>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</si>
  <si>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</si>
  <si>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</si>
  <si>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</si>
  <si>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</si>
  <si>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</si>
  <si>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</si>
  <si>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</si>
  <si>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</si>
  <si>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</si>
  <si>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</si>
  <si>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</si>
  <si>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</si>
  <si>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</si>
  <si>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</si>
  <si>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</si>
  <si>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</si>
  <si>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</si>
  <si>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</si>
  <si>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</si>
  <si>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</si>
  <si>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</si>
  <si>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</si>
  <si>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</si>
  <si>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</si>
  <si>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</si>
  <si>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</si>
  <si>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</si>
  <si>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</si>
  <si>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</si>
  <si>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</si>
  <si>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</si>
  <si>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</si>
  <si>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</si>
  <si>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</si>
  <si>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</si>
  <si>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</si>
  <si>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</si>
  <si>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</si>
  <si>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</si>
  <si>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</si>
  <si>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</si>
  <si>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</si>
  <si>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</si>
  <si>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</si>
  <si>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</si>
  <si>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</si>
  <si>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</si>
  <si>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</si>
  <si>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</si>
  <si>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</si>
  <si>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</si>
  <si>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</si>
  <si>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</si>
  <si>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</si>
  <si>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</si>
  <si>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</si>
  <si>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</si>
  <si>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</si>
  <si>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</si>
  <si>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</si>
  <si>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</si>
  <si>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</si>
  <si>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</si>
  <si>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</si>
  <si>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</si>
  <si>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</si>
  <si>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</si>
  <si>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</si>
  <si>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</si>
  <si>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</si>
  <si>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</si>
  <si>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</si>
  <si>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</si>
  <si>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</si>
  <si>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</si>
  <si>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</si>
  <si>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</si>
  <si>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</si>
  <si>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</si>
  <si>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</si>
  <si>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</si>
  <si>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</si>
  <si>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</si>
  <si>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</si>
  <si>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</si>
  <si>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</si>
  <si>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</si>
  <si>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</si>
  <si>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</si>
  <si>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</si>
  <si>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</si>
  <si>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</si>
  <si>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</si>
  <si>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</si>
  <si>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</si>
  <si>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</si>
  <si>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</si>
  <si>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</si>
  <si>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</si>
  <si>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</si>
  <si>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</si>
  <si>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</si>
  <si>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</si>
  <si>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</si>
  <si>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</si>
  <si>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</si>
  <si>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</si>
  <si>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</si>
  <si>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</si>
  <si>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</si>
  <si>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</si>
  <si>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</si>
  <si>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</si>
  <si>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</si>
  <si>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</si>
  <si>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</si>
  <si>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</si>
  <si>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</si>
  <si>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</si>
  <si>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</si>
  <si>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</si>
  <si>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</si>
  <si>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</si>
  <si>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</si>
  <si>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</si>
  <si>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</si>
  <si>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</si>
  <si>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</si>
  <si>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</si>
  <si>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</si>
  <si>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</si>
  <si>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</si>
  <si>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</si>
  <si>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</si>
  <si>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</si>
  <si>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</si>
  <si>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</si>
  <si>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</si>
  <si>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</si>
  <si>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</si>
  <si>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</si>
  <si>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</si>
  <si>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</si>
  <si>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</si>
  <si>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</si>
  <si>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</si>
  <si>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</si>
  <si>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</si>
  <si>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</si>
  <si>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</si>
  <si>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</si>
  <si>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</si>
  <si>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</si>
  <si>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</si>
  <si>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</si>
  <si>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</si>
  <si>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</si>
  <si>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</si>
  <si>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</si>
  <si>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</si>
  <si>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</si>
  <si>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</si>
  <si>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</si>
  <si>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</si>
  <si>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</si>
  <si>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</si>
  <si>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</si>
  <si>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</si>
  <si>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</si>
  <si>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</si>
  <si>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</si>
  <si>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</si>
  <si>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</si>
  <si>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</si>
  <si>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</si>
  <si>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</si>
  <si>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</si>
  <si>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</si>
  <si>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</si>
  <si>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</si>
  <si>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</si>
  <si>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</si>
  <si>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</si>
  <si>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</si>
  <si>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</si>
  <si>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</si>
  <si>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</si>
  <si>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</si>
  <si>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</si>
  <si>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</si>
  <si>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</si>
  <si>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</si>
  <si>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</si>
  <si>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</si>
  <si>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</si>
  <si>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</si>
  <si>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</si>
  <si>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</si>
  <si>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</si>
  <si>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</si>
  <si>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</si>
  <si>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</si>
  <si>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</si>
  <si>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</si>
  <si>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</si>
  <si>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</si>
  <si>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</si>
  <si>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</si>
  <si>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</si>
  <si>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</si>
  <si>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</si>
  <si>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</si>
  <si>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</si>
  <si>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</si>
  <si>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</si>
  <si>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</si>
  <si>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</si>
  <si>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</si>
  <si>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</si>
  <si>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</si>
  <si>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</si>
  <si>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</si>
  <si>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</si>
  <si>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</si>
  <si>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</si>
  <si>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</si>
  <si>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</si>
  <si>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</si>
  <si>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</si>
  <si>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</si>
  <si>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</si>
  <si>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</si>
  <si>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</si>
  <si>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</si>
  <si>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</si>
  <si>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</si>
  <si>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</si>
  <si>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</si>
  <si>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</si>
  <si>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</si>
  <si>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</si>
  <si>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</si>
  <si>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</si>
  <si>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</si>
  <si>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</si>
  <si>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</si>
  <si>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</si>
  <si>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</si>
  <si>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</si>
  <si>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</si>
  <si>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</si>
  <si>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</si>
  <si>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</si>
  <si>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</si>
  <si>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</si>
  <si>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</si>
  <si>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</si>
  <si>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</si>
  <si>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</si>
  <si>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</si>
  <si>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</si>
  <si>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</si>
  <si>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</si>
  <si>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</si>
  <si>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</si>
  <si>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</si>
  <si>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</si>
  <si>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</si>
  <si>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</si>
  <si>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</si>
  <si>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</si>
  <si>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</si>
  <si>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</si>
  <si>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</si>
  <si>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</si>
  <si>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</si>
  <si>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</si>
  <si>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</si>
  <si>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</si>
  <si>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</si>
  <si>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</si>
  <si>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</si>
  <si>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</si>
  <si>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</si>
  <si>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</si>
  <si>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</si>
  <si>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</si>
  <si>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</si>
  <si>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</si>
  <si>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</si>
  <si>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</si>
  <si>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</si>
  <si>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</si>
  <si>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</si>
  <si>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</si>
  <si>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</si>
  <si>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</si>
  <si>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</si>
  <si>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</si>
  <si>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</si>
  <si>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</si>
  <si>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</si>
  <si>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</si>
  <si>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</si>
  <si>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</si>
  <si>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</si>
  <si>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</si>
  <si>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</si>
  <si>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</si>
  <si>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</si>
  <si>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</si>
  <si>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</si>
  <si>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</si>
  <si>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</si>
  <si>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</si>
  <si>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</si>
  <si>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</si>
  <si>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</si>
  <si>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</si>
  <si>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</si>
  <si>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</si>
  <si>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</si>
  <si>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</si>
  <si>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</si>
  <si>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</si>
  <si>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</si>
  <si>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</si>
  <si>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</si>
  <si>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</si>
  <si>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</si>
  <si>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</si>
  <si>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</si>
  <si>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</si>
  <si>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</si>
  <si>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</si>
  <si>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</si>
  <si>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</si>
  <si>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</si>
  <si>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</si>
  <si>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</si>
  <si>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</si>
  <si>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</si>
  <si>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</si>
  <si>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</si>
  <si>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</si>
  <si>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</si>
  <si>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</si>
  <si>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</si>
  <si>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</si>
  <si>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</si>
  <si>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</si>
  <si>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</si>
  <si>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</si>
  <si>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</si>
  <si>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</si>
  <si>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</si>
  <si>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</si>
  <si>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</si>
  <si>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</si>
  <si>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</si>
  <si>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</si>
  <si>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</si>
  <si>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</si>
  <si>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</si>
  <si>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</si>
  <si>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</si>
  <si>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</si>
  <si>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</si>
  <si>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</si>
  <si>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</si>
  <si>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</si>
  <si>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</si>
  <si>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</si>
  <si>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</si>
  <si>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</si>
  <si>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</si>
  <si>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</si>
  <si>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</si>
  <si>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</si>
  <si>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</si>
  <si>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</si>
  <si>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</si>
  <si>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</si>
  <si>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</si>
  <si>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</si>
  <si>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</si>
  <si>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</si>
  <si>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</si>
  <si>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</si>
  <si>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</si>
  <si>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</si>
  <si>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</si>
  <si>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</si>
  <si>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</si>
  <si>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</si>
  <si>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</si>
  <si>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</si>
  <si>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</si>
  <si>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</si>
  <si>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</si>
  <si>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</si>
  <si>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</si>
  <si>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</si>
  <si>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</si>
  <si>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</si>
  <si>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</si>
  <si>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</si>
  <si>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</si>
  <si>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</si>
  <si>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</si>
  <si>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</si>
  <si>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</si>
  <si>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</si>
  <si>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</si>
  <si>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</si>
  <si>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</si>
  <si>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</si>
  <si>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</si>
  <si>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</si>
  <si>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</si>
  <si>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</si>
  <si>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</si>
  <si>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</si>
  <si>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</si>
  <si>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</si>
  <si>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</si>
  <si>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</si>
  <si>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</si>
  <si>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</si>
  <si>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</si>
  <si>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</si>
  <si>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</si>
  <si>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</si>
  <si>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</si>
  <si>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</si>
  <si>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</si>
  <si>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</si>
  <si>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</si>
  <si>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</si>
  <si>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</si>
  <si>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</si>
  <si>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</si>
  <si>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</si>
  <si>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</si>
  <si>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</si>
  <si>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</si>
  <si>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</si>
  <si>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</si>
  <si>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</si>
  <si>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</si>
  <si>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</si>
  <si>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</si>
  <si>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</si>
  <si>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</si>
  <si>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</si>
  <si>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</si>
  <si>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</si>
  <si>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</si>
  <si>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</si>
  <si>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</si>
  <si>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</si>
  <si>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</si>
  <si>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</si>
  <si>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</si>
  <si>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</si>
  <si>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</si>
  <si>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</si>
  <si>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</si>
  <si>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</si>
  <si>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</si>
  <si>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</si>
  <si>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</si>
  <si>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</si>
  <si>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</si>
  <si>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</si>
  <si>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</si>
  <si>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</si>
  <si>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</si>
  <si>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</si>
  <si>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</si>
  <si>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</si>
  <si>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</si>
  <si>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</si>
  <si>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</si>
  <si>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</si>
  <si>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</si>
  <si>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</si>
  <si>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</si>
  <si>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</si>
  <si>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</si>
  <si>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</si>
  <si>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</si>
  <si>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</si>
  <si>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</si>
  <si>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</si>
  <si>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</si>
  <si>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</si>
  <si>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</si>
  <si>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</si>
  <si>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</si>
  <si>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</si>
  <si>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</si>
  <si>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</si>
  <si>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</si>
  <si>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</si>
  <si>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</si>
  <si>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</si>
  <si>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</si>
  <si>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</si>
  <si>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</si>
  <si>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</si>
  <si>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</si>
  <si>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</si>
  <si>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</si>
  <si>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</si>
  <si>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</si>
  <si>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</si>
  <si>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</si>
  <si>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</si>
  <si>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</si>
  <si>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</si>
  <si>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</si>
  <si>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</si>
  <si>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</si>
  <si>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</si>
  <si>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</si>
  <si>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</si>
  <si>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</si>
  <si>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</si>
  <si>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</si>
  <si>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</si>
  <si>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</si>
  <si>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</si>
  <si>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</si>
  <si>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</si>
  <si>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</si>
  <si>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</si>
  <si>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</si>
  <si>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</si>
  <si>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</si>
  <si>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</si>
  <si>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</si>
  <si>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</si>
  <si>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</si>
  <si>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</si>
  <si>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</si>
  <si>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</si>
  <si>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</si>
  <si>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</si>
  <si>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</si>
  <si>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</si>
  <si>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</si>
  <si>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</si>
  <si>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</si>
  <si>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</si>
  <si>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</si>
  <si>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</si>
  <si>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</si>
  <si>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</si>
  <si>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</si>
  <si>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</si>
  <si>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</si>
  <si>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</si>
  <si>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</si>
  <si>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</si>
  <si>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</si>
  <si>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</si>
  <si>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</si>
  <si>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</si>
  <si>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</si>
  <si>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</si>
  <si>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</si>
  <si>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</si>
  <si>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</si>
  <si>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</si>
  <si>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</si>
  <si>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</si>
  <si>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</si>
  <si>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</si>
  <si>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</si>
  <si>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</si>
  <si>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</si>
  <si>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</si>
  <si>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</si>
  <si>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</si>
  <si>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</si>
  <si>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</si>
  <si>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</si>
  <si>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</si>
  <si>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</si>
  <si>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</si>
  <si>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</si>
  <si>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</si>
  <si>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</si>
  <si>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</si>
  <si>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</si>
  <si>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</si>
  <si>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</si>
  <si>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</si>
  <si>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</si>
  <si>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</si>
  <si>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</si>
  <si>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</si>
  <si>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</si>
  <si>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</si>
  <si>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</si>
  <si>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</si>
  <si>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</si>
  <si>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</si>
  <si>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</si>
  <si>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</si>
  <si>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</si>
  <si>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</si>
  <si>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</si>
  <si>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</si>
  <si>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</si>
  <si>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</si>
  <si>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</si>
  <si>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</si>
  <si>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</si>
  <si>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</si>
  <si>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</si>
  <si>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</si>
  <si>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</si>
  <si>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</si>
  <si>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</si>
  <si>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</si>
  <si>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</si>
  <si>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</si>
  <si>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</si>
  <si>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</si>
  <si>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</si>
  <si>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</si>
  <si>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</si>
  <si>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</si>
  <si>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</si>
  <si>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</si>
  <si>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</si>
  <si>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</si>
  <si>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</si>
  <si>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</si>
  <si>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</si>
  <si>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</si>
  <si>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</si>
  <si>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</si>
  <si>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</si>
  <si>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</si>
  <si>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</si>
  <si>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</si>
  <si>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</si>
  <si>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</si>
  <si>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</si>
  <si>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</si>
  <si>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</si>
  <si>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</si>
  <si>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</si>
  <si>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</si>
  <si>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</si>
  <si>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</si>
  <si>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</si>
  <si>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</si>
  <si>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</si>
  <si>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</si>
  <si>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</si>
  <si>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</si>
  <si>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</si>
  <si>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</si>
  <si>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</si>
  <si>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</si>
  <si>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</si>
  <si>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</si>
  <si>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</si>
  <si>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</si>
  <si>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</si>
  <si>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</si>
  <si>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</si>
  <si>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</si>
  <si>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</si>
  <si>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</si>
  <si>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</si>
  <si>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</si>
  <si>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</si>
  <si>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</si>
  <si>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</si>
  <si>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</si>
  <si>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</si>
  <si>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</si>
  <si>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</si>
  <si>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</si>
  <si>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</si>
  <si>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</si>
  <si>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</si>
  <si>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</si>
  <si>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</si>
  <si>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</si>
  <si>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</si>
  <si>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</si>
  <si>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</si>
  <si>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</si>
  <si>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</si>
  <si>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</si>
  <si>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</si>
  <si>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</si>
  <si>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</si>
  <si>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</si>
  <si>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</si>
  <si>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</si>
  <si>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</si>
  <si>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</si>
  <si>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</si>
  <si>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</si>
  <si>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</si>
  <si>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</si>
  <si>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</si>
  <si>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</si>
  <si>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</si>
  <si>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</si>
  <si>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</si>
  <si>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</si>
  <si>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</si>
  <si>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</si>
  <si>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</si>
  <si>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</si>
  <si>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</si>
  <si>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</si>
  <si>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</si>
  <si>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</si>
  <si>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</si>
  <si>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</si>
  <si>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</si>
  <si>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</si>
  <si>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</si>
  <si>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</si>
  <si>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</si>
  <si>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</si>
  <si>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</si>
  <si>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</si>
  <si>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</si>
  <si>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</si>
  <si>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</si>
  <si>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</si>
  <si>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</si>
  <si>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</si>
  <si>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</si>
  <si>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</si>
  <si>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</si>
  <si>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</si>
  <si>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</si>
  <si>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</si>
  <si>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</si>
  <si>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</si>
  <si>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</si>
  <si>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</si>
  <si>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</si>
  <si>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</si>
  <si>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</si>
  <si>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</si>
  <si>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</si>
  <si>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</si>
  <si>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</si>
  <si>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</si>
  <si>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</si>
  <si>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</si>
  <si>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</si>
  <si>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</si>
  <si>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</si>
  <si>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</si>
  <si>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</si>
  <si>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</si>
  <si>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</si>
  <si>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</si>
  <si>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</si>
  <si>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</si>
  <si>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</si>
  <si>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</si>
  <si>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</si>
  <si>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</si>
  <si>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</si>
  <si>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</si>
  <si>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</si>
  <si>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</si>
  <si>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</si>
  <si>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</si>
  <si>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</si>
  <si>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</si>
  <si>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</si>
  <si>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</si>
  <si>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</si>
  <si>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</si>
  <si>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</si>
  <si>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</si>
  <si>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</si>
  <si>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</si>
  <si>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</si>
  <si>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</si>
  <si>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</si>
  <si>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</si>
  <si>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</si>
  <si>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</si>
  <si>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</si>
  <si>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</si>
  <si>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</si>
  <si>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</si>
  <si>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</si>
  <si>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</si>
  <si>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</si>
  <si>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</si>
  <si>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</si>
  <si>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</si>
  <si>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</si>
  <si>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</si>
  <si>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</si>
  <si>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</si>
  <si>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</si>
  <si>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</si>
  <si>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</si>
  <si>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</si>
  <si>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</si>
  <si>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</si>
  <si>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</si>
  <si>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</si>
  <si>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</si>
  <si>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</si>
  <si>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</si>
  <si>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</si>
  <si>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</si>
  <si>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</si>
  <si>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</si>
  <si>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</si>
  <si>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</si>
  <si>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</si>
  <si>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</si>
  <si>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</si>
  <si>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</si>
  <si>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</si>
  <si>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</si>
  <si>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</si>
  <si>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</si>
  <si>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</si>
  <si>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</si>
  <si>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</si>
  <si>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</si>
  <si>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</si>
  <si>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</si>
  <si>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</si>
  <si>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</si>
  <si>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</si>
  <si>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</si>
  <si>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</si>
  <si>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</si>
  <si>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</si>
  <si>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</si>
  <si>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</si>
  <si>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</si>
  <si>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</si>
  <si>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</si>
  <si>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</si>
  <si>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</si>
  <si>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</si>
  <si>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</si>
  <si>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</si>
  <si>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</si>
  <si>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</si>
  <si>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</si>
  <si>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</si>
  <si>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</si>
  <si>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</si>
  <si>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</si>
  <si>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</si>
  <si>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</si>
  <si>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</si>
  <si>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</si>
  <si>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</si>
  <si>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</si>
  <si>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</si>
  <si>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</si>
  <si>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</si>
  <si>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</si>
  <si>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</si>
  <si>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</si>
  <si>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</si>
  <si>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</si>
  <si>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</si>
  <si>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</si>
  <si>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</si>
  <si>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</si>
  <si>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</si>
  <si>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</si>
  <si>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</si>
  <si>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</si>
  <si>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</si>
  <si>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</si>
  <si>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</si>
  <si>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</si>
  <si>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</si>
  <si>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</si>
  <si>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</si>
  <si>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</si>
  <si>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</si>
  <si>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</si>
  <si>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</si>
  <si>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</si>
  <si>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</si>
  <si>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</si>
  <si>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</si>
  <si>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</si>
  <si>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</si>
  <si>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</si>
  <si>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</si>
  <si>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</si>
  <si>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</si>
  <si>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</si>
  <si>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</si>
  <si>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</si>
  <si>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</si>
  <si>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</si>
  <si>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</si>
  <si>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</si>
  <si>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</si>
  <si>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</si>
  <si>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</si>
  <si>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</si>
  <si>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</si>
  <si>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</si>
  <si>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</si>
  <si>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</si>
  <si>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</si>
  <si>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</si>
  <si>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</si>
  <si>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</si>
  <si>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</si>
  <si>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</si>
  <si>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</si>
  <si>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</si>
  <si>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</si>
  <si>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</si>
  <si>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</si>
  <si>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</si>
  <si>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</si>
  <si>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</si>
  <si>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</si>
  <si>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</si>
  <si>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</si>
  <si>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</si>
  <si>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</si>
  <si>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</si>
  <si>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</si>
  <si>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</si>
  <si>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</si>
  <si>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</si>
  <si>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</si>
  <si>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</si>
  <si>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</si>
  <si>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</si>
  <si>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</si>
  <si>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</si>
  <si>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</si>
  <si>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</si>
  <si>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</si>
  <si>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</si>
  <si>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</si>
  <si>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</si>
  <si>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</si>
  <si>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</si>
  <si>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</si>
  <si>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</si>
  <si>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</si>
  <si>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</si>
  <si>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</si>
  <si>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</si>
  <si>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</si>
  <si>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</si>
  <si>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</si>
  <si>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</si>
  <si>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</si>
  <si>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</si>
  <si>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</si>
  <si>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</si>
  <si>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</si>
  <si>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</si>
  <si>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</si>
  <si>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</si>
  <si>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</si>
  <si>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</si>
  <si>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</si>
  <si>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</si>
  <si>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</si>
  <si>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</si>
  <si>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</si>
  <si>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</si>
  <si>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</si>
  <si>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</si>
  <si>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</si>
  <si>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</si>
  <si>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</si>
  <si>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</si>
  <si>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</si>
  <si>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</si>
  <si>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</si>
  <si>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</si>
  <si>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</si>
  <si>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</si>
  <si>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</si>
  <si>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</si>
  <si>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</si>
  <si>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</si>
  <si>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</si>
  <si>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</si>
  <si>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</si>
  <si>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</si>
  <si>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</si>
  <si>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</si>
  <si>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</si>
  <si>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</si>
  <si>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</si>
  <si>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</si>
  <si>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</si>
  <si>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</si>
  <si>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</si>
  <si>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</si>
  <si>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</si>
  <si>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</si>
  <si>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</si>
  <si>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</si>
  <si>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</si>
  <si>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</si>
  <si>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</si>
  <si>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</si>
  <si>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</si>
  <si>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</si>
  <si>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</si>
  <si>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</si>
  <si>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</si>
  <si>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</si>
  <si>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</si>
  <si>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</si>
  <si>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</si>
  <si>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</si>
  <si>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</si>
  <si>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</si>
  <si>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</si>
  <si>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</si>
  <si>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</si>
  <si>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</si>
  <si>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</si>
  <si>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</si>
  <si>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</si>
  <si>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</si>
  <si>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</si>
  <si>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</si>
  <si>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</si>
  <si>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</si>
  <si>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</si>
  <si>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</si>
  <si>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</si>
  <si>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</si>
  <si>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</si>
  <si>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</si>
  <si>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</si>
  <si>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</si>
  <si>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</si>
  <si>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</si>
  <si>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</si>
  <si>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</si>
  <si>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</si>
  <si>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</si>
  <si>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</si>
  <si>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</si>
  <si>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</si>
  <si>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</si>
  <si>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</si>
  <si>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</si>
  <si>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</si>
  <si>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</si>
  <si>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</si>
  <si>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</si>
  <si>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</si>
  <si>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</si>
  <si>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</si>
  <si>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</si>
  <si>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</si>
  <si>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</si>
  <si>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</si>
  <si>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</si>
  <si>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</si>
  <si>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</si>
  <si>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</si>
  <si>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</si>
  <si>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</si>
  <si>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</si>
  <si>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</si>
  <si>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</si>
  <si>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</si>
  <si>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</si>
  <si>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</si>
  <si>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</si>
  <si>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</si>
  <si>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</si>
  <si>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</si>
  <si>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</si>
  <si>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</si>
  <si>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</si>
  <si>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</si>
  <si>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</si>
  <si>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</si>
  <si>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</si>
  <si>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</si>
  <si>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</si>
  <si>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</si>
  <si>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</si>
  <si>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</si>
  <si>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</si>
  <si>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</si>
  <si>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</si>
  <si>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</si>
  <si>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</si>
  <si>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</si>
  <si>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</si>
  <si>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</si>
  <si>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</si>
  <si>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</si>
  <si>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</si>
  <si>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</si>
  <si>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</si>
  <si>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</si>
  <si>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</si>
  <si>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</si>
  <si>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</si>
  <si>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</si>
  <si>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</si>
  <si>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</si>
  <si>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</si>
  <si>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</si>
  <si>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</si>
  <si>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</si>
  <si>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</si>
  <si>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</si>
  <si>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</si>
  <si>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</si>
  <si>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</si>
  <si>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</si>
  <si>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</si>
  <si>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</si>
  <si>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</si>
  <si>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</si>
  <si>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</si>
  <si>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</si>
  <si>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</si>
  <si>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</si>
  <si>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</si>
  <si>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</si>
  <si>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</si>
  <si>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</si>
  <si>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</si>
  <si>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</si>
  <si>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</si>
  <si>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</si>
  <si>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</si>
  <si>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</si>
  <si>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</si>
  <si>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</si>
  <si>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</si>
  <si>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</si>
  <si>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</si>
  <si>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</si>
  <si>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</si>
  <si>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</si>
  <si>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</si>
  <si>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</si>
  <si>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</si>
  <si>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</si>
  <si>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</si>
  <si>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</si>
  <si>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</si>
  <si>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</si>
  <si>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</si>
  <si>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</si>
  <si>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</si>
  <si>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</si>
  <si>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</si>
  <si>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</si>
  <si>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</si>
  <si>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</si>
  <si>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</si>
  <si>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</si>
  <si>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</si>
  <si>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</si>
  <si>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</si>
  <si>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</si>
  <si>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</si>
  <si>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</si>
  <si>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</si>
  <si>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</si>
  <si>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</si>
  <si>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</si>
  <si>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</si>
  <si>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</si>
  <si>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</si>
  <si>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</si>
  <si>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</si>
  <si>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</si>
  <si>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</si>
  <si>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</si>
  <si>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</si>
  <si>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</si>
  <si>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</si>
  <si>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</si>
  <si>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</si>
  <si>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</si>
  <si>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</si>
  <si>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</si>
  <si>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</si>
  <si>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</si>
  <si>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</si>
  <si>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</si>
  <si>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</si>
  <si>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</si>
  <si>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</si>
  <si>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</si>
  <si>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</si>
  <si>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</si>
  <si>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</si>
  <si>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</si>
  <si>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</si>
  <si>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</si>
  <si>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</si>
  <si>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</si>
  <si>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</si>
  <si>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</si>
  <si>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</si>
  <si>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</si>
  <si>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</si>
  <si>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</si>
  <si>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</si>
  <si>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</si>
  <si>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</si>
  <si>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</si>
  <si>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</si>
  <si>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</si>
  <si>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</si>
  <si>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</si>
  <si>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</si>
  <si>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</si>
  <si>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</si>
  <si>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</si>
  <si>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</si>
  <si>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</si>
  <si>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</si>
  <si>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</si>
  <si>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</si>
  <si>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</si>
  <si>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</si>
  <si>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</si>
  <si>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</si>
  <si>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</si>
  <si>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</si>
  <si>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</si>
  <si>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</si>
  <si>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</si>
  <si>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</si>
  <si>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</si>
  <si>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</si>
  <si>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</si>
  <si>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</si>
  <si>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</si>
  <si>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</si>
  <si>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</si>
  <si>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</si>
  <si>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</si>
  <si>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</si>
  <si>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</si>
  <si>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</si>
  <si>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</si>
  <si>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</si>
  <si>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</si>
  <si>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</si>
  <si>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</si>
  <si>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</si>
  <si>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</si>
  <si>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</si>
  <si>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</si>
  <si>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</si>
  <si>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</si>
  <si>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</si>
  <si>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</si>
  <si>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</si>
  <si>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</si>
  <si>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</si>
  <si>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</si>
  <si>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</si>
  <si>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</si>
  <si>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</si>
  <si>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</si>
  <si>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</si>
  <si>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</si>
  <si>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</si>
  <si>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</si>
  <si>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</si>
  <si>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</si>
  <si>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</si>
  <si>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</si>
  <si>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</si>
  <si>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</si>
  <si>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</si>
  <si>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</si>
  <si>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</si>
  <si>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</si>
  <si>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</si>
  <si>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</si>
  <si>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</si>
  <si>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</si>
  <si>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</si>
  <si>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</si>
  <si>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</si>
  <si>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</si>
  <si>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</si>
  <si>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</si>
  <si>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</si>
  <si>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</si>
  <si>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</si>
  <si>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</si>
  <si>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</si>
  <si>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</si>
  <si>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</si>
  <si>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</si>
  <si>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</si>
  <si>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</si>
  <si>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</si>
  <si>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</si>
  <si>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</si>
  <si>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</si>
  <si>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</si>
  <si>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</si>
  <si>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</si>
  <si>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</si>
  <si>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</si>
  <si>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</si>
  <si>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</si>
  <si>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</si>
  <si>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</si>
  <si>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</si>
  <si>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</si>
  <si>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</si>
  <si>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</si>
  <si>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</si>
  <si>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</si>
  <si>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</si>
  <si>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</si>
  <si>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</si>
  <si>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</si>
  <si>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</si>
  <si>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</si>
  <si>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</si>
  <si>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</si>
  <si>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</si>
  <si>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</si>
  <si>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</si>
  <si>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</si>
  <si>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</si>
  <si>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</si>
  <si>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</si>
  <si>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</si>
  <si>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</si>
  <si>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</si>
  <si>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</si>
  <si>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</si>
  <si>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</si>
  <si>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</si>
  <si>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</si>
  <si>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</si>
  <si>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</si>
  <si>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</si>
  <si>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</si>
  <si>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</si>
  <si>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</si>
  <si>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</si>
  <si>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</si>
  <si>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</si>
  <si>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</si>
  <si>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</si>
  <si>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</si>
  <si>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</si>
  <si>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</si>
  <si>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</si>
  <si>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</si>
  <si>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</si>
  <si>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</si>
  <si>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</si>
  <si>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</si>
  <si>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</si>
  <si>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</si>
  <si>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</si>
  <si>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</si>
  <si>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</si>
  <si>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</si>
  <si>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</si>
  <si>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</si>
  <si>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</si>
  <si>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</si>
  <si>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</si>
  <si>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</si>
  <si>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</si>
  <si>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</si>
  <si>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</si>
  <si>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</si>
  <si>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</si>
  <si>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</si>
  <si>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</si>
  <si>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</si>
  <si>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</si>
  <si>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</si>
  <si>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</si>
  <si>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</si>
  <si>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</si>
  <si>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</si>
  <si>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</si>
  <si>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</si>
  <si>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</si>
  <si>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</si>
  <si>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</si>
  <si>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</si>
  <si>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</si>
  <si>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</si>
  <si>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</si>
  <si>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</si>
  <si>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</si>
  <si>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</si>
  <si>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</si>
  <si>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</si>
  <si>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</si>
  <si>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</si>
  <si>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</si>
  <si>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</si>
  <si>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</si>
  <si>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</si>
  <si>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</si>
  <si>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</si>
  <si>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</si>
  <si>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</si>
  <si>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</si>
  <si>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</si>
  <si>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</si>
  <si>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</si>
  <si>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</si>
  <si>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</si>
  <si>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</si>
  <si>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</si>
  <si>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</si>
  <si>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</si>
  <si>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</si>
  <si>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</si>
  <si>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</si>
  <si>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</si>
  <si>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</si>
  <si>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</si>
  <si>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</si>
  <si>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</si>
  <si>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</si>
  <si>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</si>
  <si>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</si>
  <si>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</si>
  <si>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</si>
  <si>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</si>
  <si>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</si>
  <si>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</si>
  <si>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</si>
  <si>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</si>
  <si>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</si>
  <si>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</si>
  <si>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</si>
  <si>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</si>
  <si>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</si>
  <si>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</si>
  <si>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</si>
  <si>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</si>
  <si>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</si>
  <si>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</si>
  <si>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</si>
  <si>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</si>
  <si>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</si>
  <si>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</si>
  <si>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</si>
  <si>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</si>
  <si>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</si>
  <si>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</si>
  <si>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</si>
  <si>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</si>
  <si>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</si>
  <si>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</si>
  <si>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</si>
  <si>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</si>
  <si>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</si>
  <si>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</si>
  <si>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</si>
  <si>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</si>
  <si>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</si>
  <si>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</si>
  <si>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</si>
  <si>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</si>
  <si>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</si>
  <si>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</si>
  <si>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</si>
  <si>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</si>
  <si>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</si>
  <si>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</si>
  <si>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</si>
  <si>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</si>
  <si>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</si>
  <si>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</si>
  <si>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</si>
  <si>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</si>
  <si>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</si>
  <si>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</si>
  <si>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</si>
  <si>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</si>
  <si>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</si>
  <si>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</si>
  <si>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</si>
  <si>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</si>
  <si>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</si>
  <si>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</si>
  <si>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</si>
  <si>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</si>
  <si>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</si>
  <si>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</si>
  <si>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</si>
  <si>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</si>
  <si>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</si>
  <si>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</si>
  <si>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</si>
  <si>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</si>
  <si>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</si>
  <si>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</si>
  <si>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</si>
  <si>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</si>
  <si>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</si>
  <si>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</si>
  <si>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</si>
  <si>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</si>
  <si>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</si>
  <si>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</si>
  <si>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</si>
  <si>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</si>
  <si>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</si>
  <si>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</si>
  <si>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</si>
  <si>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</si>
  <si>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</si>
  <si>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</si>
  <si>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</si>
  <si>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</si>
  <si>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</si>
  <si>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</si>
  <si>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</si>
  <si>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</si>
  <si>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</si>
  <si>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</si>
  <si>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</si>
  <si>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</si>
  <si>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</si>
  <si>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</si>
  <si>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</si>
  <si>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</si>
  <si>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</si>
  <si>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</si>
  <si>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</si>
  <si>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</si>
  <si>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</si>
  <si>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</si>
  <si>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</si>
  <si>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</si>
  <si>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</si>
  <si>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</si>
  <si>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</si>
  <si>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</si>
  <si>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</si>
  <si>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</si>
  <si>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</si>
  <si>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</si>
  <si>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</si>
  <si>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</si>
  <si>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</si>
  <si>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</si>
  <si>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</si>
  <si>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</si>
  <si>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</si>
  <si>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</si>
  <si>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</si>
  <si>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</si>
  <si>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</si>
  <si>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</si>
  <si>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</si>
  <si>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</si>
  <si>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</si>
  <si>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</si>
  <si>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</si>
  <si>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</si>
  <si>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</si>
  <si>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</si>
  <si>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</si>
  <si>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</si>
  <si>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</si>
  <si>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</si>
  <si>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</si>
  <si>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</si>
  <si>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</si>
  <si>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</si>
  <si>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</si>
  <si>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</si>
  <si>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</si>
  <si>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</si>
  <si>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</si>
  <si>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</si>
  <si>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</si>
  <si>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</si>
  <si>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</si>
  <si>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</si>
  <si>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</si>
  <si>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</si>
  <si>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</si>
  <si>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</si>
  <si>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</si>
  <si>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</si>
  <si>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</si>
  <si>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</si>
  <si>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</si>
  <si>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</si>
  <si>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</si>
  <si>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</si>
  <si>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</si>
  <si>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</si>
  <si>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</si>
  <si>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</si>
  <si>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</si>
  <si>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</si>
  <si>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</si>
  <si>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</si>
  <si>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</si>
  <si>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</si>
  <si>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</si>
  <si>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</si>
  <si>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</si>
  <si>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</si>
  <si>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</si>
  <si>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</si>
  <si>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</si>
  <si>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</si>
  <si>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</si>
  <si>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</si>
  <si>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</si>
  <si>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</si>
  <si>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</si>
  <si>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</si>
  <si>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</si>
  <si>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</si>
  <si>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</si>
  <si>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</si>
  <si>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</si>
  <si>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</si>
  <si>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</si>
  <si>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</si>
  <si>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</si>
  <si>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</si>
  <si>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</si>
  <si>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</si>
  <si>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</si>
  <si>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</si>
  <si>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</si>
  <si>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</si>
  <si>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</si>
  <si>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</si>
  <si>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</si>
  <si>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</si>
  <si>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</si>
  <si>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</si>
  <si>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</si>
  <si>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</si>
  <si>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</si>
  <si>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</si>
  <si>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</si>
  <si>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</si>
  <si>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</si>
  <si>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</si>
  <si>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</si>
  <si>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</si>
  <si>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</si>
  <si>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</si>
  <si>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</si>
  <si>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</si>
  <si>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</si>
  <si>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</si>
  <si>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</si>
  <si>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</si>
  <si>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</si>
  <si>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</si>
  <si>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</si>
  <si>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</si>
  <si>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</si>
  <si>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</si>
  <si>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</si>
  <si>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</si>
  <si>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</si>
  <si>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</si>
  <si>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</si>
  <si>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</si>
  <si>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</si>
  <si>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</si>
  <si>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</si>
  <si>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</si>
  <si>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</si>
  <si>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</si>
  <si>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</si>
  <si>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</si>
  <si>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</si>
  <si>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</si>
  <si>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</si>
  <si>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</si>
  <si>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</si>
  <si>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</si>
  <si>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</si>
  <si>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</si>
  <si>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</si>
  <si>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</si>
  <si>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</si>
  <si>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</si>
  <si>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</si>
  <si>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</si>
  <si>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</si>
  <si>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</si>
  <si>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</si>
  <si>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</si>
  <si>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</si>
  <si>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</si>
  <si>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</si>
  <si>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</si>
  <si>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</si>
  <si>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</si>
  <si>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</si>
  <si>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</si>
  <si>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</si>
  <si>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</si>
  <si>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</si>
  <si>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</si>
  <si>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</si>
  <si>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</si>
  <si>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</si>
  <si>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</si>
  <si>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</si>
  <si>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</si>
  <si>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</si>
  <si>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</si>
  <si>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</si>
  <si>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</si>
  <si>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</si>
  <si>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</si>
  <si>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</si>
  <si>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</si>
  <si>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</si>
  <si>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</si>
  <si>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</si>
  <si>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</si>
  <si>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</si>
  <si>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</si>
  <si>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</si>
  <si>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</si>
  <si>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</si>
  <si>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</si>
  <si>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</si>
  <si>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</si>
  <si>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</si>
  <si>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</si>
  <si>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</si>
  <si>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</si>
  <si>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</si>
  <si>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</si>
  <si>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</si>
  <si>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</si>
  <si>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</si>
  <si>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</si>
  <si>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</si>
  <si>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</si>
  <si>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</si>
  <si>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</si>
  <si>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</si>
  <si>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</si>
  <si>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</si>
  <si>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</si>
  <si>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</si>
  <si>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</si>
  <si>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</si>
  <si>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</si>
  <si>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</si>
  <si>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</si>
  <si>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</si>
  <si>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</si>
  <si>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</si>
  <si>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</si>
  <si>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</si>
  <si>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</si>
  <si>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</si>
  <si>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</si>
  <si>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</si>
  <si>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</si>
  <si>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</si>
  <si>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</si>
  <si>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</si>
  <si>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</si>
  <si>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</si>
  <si>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</si>
  <si>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</si>
  <si>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</si>
  <si>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</si>
  <si>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</si>
  <si>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</si>
  <si>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</si>
  <si>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</si>
  <si>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</si>
  <si>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</si>
  <si>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</si>
  <si>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</si>
  <si>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</si>
  <si>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</si>
  <si>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</si>
  <si>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</si>
  <si>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</si>
  <si>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</si>
  <si>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</si>
  <si>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</si>
  <si>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</si>
  <si>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</si>
  <si>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</si>
  <si>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</si>
  <si>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</si>
  <si>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</si>
  <si>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</si>
  <si>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</si>
  <si>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</si>
  <si>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</si>
  <si>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</si>
  <si>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</si>
  <si>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</si>
  <si>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</si>
  <si>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</si>
  <si>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</si>
  <si>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</si>
  <si>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</si>
  <si>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</si>
  <si>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</si>
  <si>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</si>
  <si>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</si>
  <si>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</si>
  <si>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</si>
  <si>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</si>
  <si>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</si>
  <si>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</si>
  <si>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</si>
  <si>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</si>
  <si>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</si>
  <si>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</si>
  <si>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</si>
  <si>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</si>
  <si>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</si>
  <si>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</si>
  <si>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</si>
  <si>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</si>
  <si>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</si>
  <si>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</si>
  <si>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</si>
  <si>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</si>
  <si>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</si>
  <si>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</si>
  <si>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</si>
  <si>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</si>
  <si>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</si>
  <si>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</si>
  <si>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</si>
  <si>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</si>
  <si>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</si>
  <si>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</si>
  <si>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</si>
  <si>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</si>
  <si>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</si>
  <si>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</si>
  <si>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</si>
  <si>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</si>
  <si>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</si>
  <si>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</si>
  <si>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</si>
  <si>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</si>
  <si>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</si>
  <si>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</si>
  <si>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</si>
  <si>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</si>
  <si>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</si>
  <si>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</si>
  <si>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</si>
  <si>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</si>
  <si>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</si>
  <si>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</si>
  <si>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</si>
  <si>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</si>
  <si>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</si>
  <si>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</si>
  <si>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</si>
  <si>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</si>
  <si>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</si>
  <si>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</si>
  <si>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</si>
  <si>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</si>
  <si>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</si>
  <si>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</si>
  <si>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</si>
  <si>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</si>
  <si>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</si>
  <si>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</si>
  <si>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</si>
  <si>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</si>
  <si>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</si>
  <si>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</si>
  <si>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</si>
  <si>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</si>
  <si>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</si>
  <si>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</si>
  <si>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</si>
  <si>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</si>
  <si>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</si>
  <si>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</si>
  <si>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</si>
  <si>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</si>
  <si>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</si>
  <si>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</si>
  <si>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</si>
  <si>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</si>
  <si>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</si>
  <si>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</si>
  <si>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</si>
  <si>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</si>
  <si>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</si>
  <si>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</si>
  <si>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</si>
  <si>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</si>
  <si>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</si>
  <si>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</si>
  <si>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</si>
  <si>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</si>
  <si>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</si>
  <si>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</si>
  <si>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</si>
  <si>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</si>
  <si>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</si>
  <si>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</si>
  <si>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</si>
  <si>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</si>
  <si>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</si>
  <si>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</si>
  <si>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</si>
  <si>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</si>
  <si>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</si>
  <si>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</si>
  <si>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</si>
  <si>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</si>
  <si>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</si>
  <si>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</si>
  <si>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</si>
  <si>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</si>
  <si>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</si>
  <si>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</si>
  <si>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</si>
  <si>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</si>
  <si>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</si>
  <si>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</si>
  <si>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</si>
  <si>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</si>
  <si>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</si>
  <si>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</si>
  <si>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</si>
  <si>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</si>
  <si>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</si>
  <si>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</si>
  <si>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</si>
  <si>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</si>
  <si>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</si>
  <si>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</si>
  <si>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</si>
  <si>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</si>
  <si>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</si>
  <si>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</si>
  <si>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</si>
  <si>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</si>
  <si>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</si>
  <si>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</si>
  <si>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</si>
  <si>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</si>
  <si>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</si>
  <si>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</si>
  <si>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</si>
  <si>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</si>
  <si>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</si>
  <si>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</si>
  <si>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</si>
  <si>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</si>
  <si>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</si>
  <si>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</si>
  <si>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</si>
  <si>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</si>
  <si>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</si>
  <si>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</si>
  <si>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</si>
  <si>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</si>
  <si>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</si>
  <si>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</si>
  <si>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</si>
  <si>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</si>
  <si>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</si>
  <si>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</si>
  <si>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</si>
  <si>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</si>
  <si>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</si>
  <si>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</si>
  <si>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</si>
  <si>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</si>
  <si>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</si>
  <si>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</si>
  <si>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</si>
  <si>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</si>
  <si>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</si>
  <si>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</si>
  <si>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</si>
  <si>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</si>
  <si>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</si>
  <si>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</si>
  <si>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</si>
  <si>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</si>
  <si>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</si>
  <si>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</si>
  <si>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</si>
  <si>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</si>
  <si>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</si>
  <si>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</si>
  <si>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</si>
  <si>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</si>
  <si>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</si>
  <si>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</si>
  <si>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</si>
  <si>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</si>
  <si>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</si>
  <si>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</si>
  <si>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</si>
  <si>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</si>
  <si>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</si>
  <si>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</si>
  <si>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</si>
  <si>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</si>
  <si>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</si>
  <si>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</si>
  <si>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</si>
  <si>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</si>
  <si>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</si>
  <si>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</si>
  <si>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</si>
  <si>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</si>
  <si>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</si>
  <si>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</si>
  <si>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</si>
  <si>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</si>
  <si>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</si>
  <si>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</si>
  <si>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</si>
  <si>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</si>
  <si>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</si>
  <si>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</si>
  <si>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</si>
  <si>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</si>
  <si>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</si>
  <si>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</si>
  <si>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</si>
  <si>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</si>
  <si>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</si>
  <si>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</si>
  <si>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</si>
  <si>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</si>
  <si>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</si>
  <si>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</si>
  <si>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</si>
  <si>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</si>
  <si>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</si>
  <si>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</si>
  <si>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</si>
  <si>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</si>
  <si>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</si>
  <si>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</si>
  <si>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</si>
  <si>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</si>
  <si>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</si>
  <si>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</si>
  <si>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</si>
  <si>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</si>
  <si>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</si>
  <si>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</si>
  <si>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</si>
  <si>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</si>
  <si>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</si>
  <si>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</si>
  <si>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</si>
  <si>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</si>
  <si>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</si>
  <si>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</si>
  <si>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</si>
  <si>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</si>
  <si>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</si>
  <si>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</si>
  <si>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</si>
  <si>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</si>
  <si>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</si>
  <si>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</si>
  <si>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</si>
  <si>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</si>
  <si>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</si>
  <si>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</si>
  <si>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</si>
  <si>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</si>
  <si>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</si>
  <si>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</si>
  <si>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</si>
  <si>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</si>
  <si>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</si>
  <si>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</si>
  <si>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</si>
  <si>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</si>
  <si>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</si>
  <si>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</si>
  <si>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</si>
  <si>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</si>
  <si>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</si>
  <si>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</si>
  <si>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</si>
  <si>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</si>
  <si>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</si>
  <si>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</si>
  <si>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</si>
  <si>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</si>
  <si>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</si>
  <si>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</si>
  <si>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</si>
  <si>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</si>
  <si>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</si>
  <si>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</si>
  <si>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</si>
  <si>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</si>
  <si>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</si>
  <si>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</si>
  <si>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</si>
  <si>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</si>
  <si>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</si>
  <si>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</si>
  <si>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</si>
  <si>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</si>
  <si>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</si>
  <si>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</si>
  <si>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</si>
  <si>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</si>
  <si>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</si>
  <si>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</si>
  <si>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</si>
  <si>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</si>
  <si>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</si>
  <si>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</si>
  <si>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</si>
  <si>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</si>
  <si>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</si>
  <si>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</si>
  <si>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</si>
  <si>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</si>
  <si>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</si>
  <si>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</si>
  <si>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</si>
  <si>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</si>
  <si>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</si>
  <si>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</si>
  <si>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</si>
  <si>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</si>
  <si>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</si>
  <si>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</si>
  <si>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</si>
  <si>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</si>
  <si>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</si>
  <si>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</si>
  <si>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</si>
  <si>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</si>
  <si>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</si>
  <si>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</si>
  <si>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</si>
  <si>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</si>
  <si>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</si>
  <si>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</si>
  <si>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</si>
  <si>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</si>
  <si>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</si>
  <si>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</si>
  <si>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</si>
  <si>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</si>
  <si>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</si>
  <si>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</si>
  <si>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</si>
  <si>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</si>
  <si>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</si>
  <si>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</si>
  <si>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</si>
  <si>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</si>
  <si>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</si>
  <si>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</si>
  <si>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</si>
  <si>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</si>
  <si>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</si>
  <si>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</si>
  <si>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</si>
  <si>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</si>
  <si>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</si>
  <si>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</si>
  <si>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</si>
  <si>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</si>
  <si>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</si>
  <si>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</si>
  <si>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</si>
  <si>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</si>
  <si>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</si>
  <si>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</si>
  <si>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</si>
  <si>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</si>
  <si>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</si>
  <si>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</si>
  <si>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</si>
  <si>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</si>
  <si>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</si>
  <si>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</si>
  <si>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</si>
  <si>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</si>
  <si>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</si>
  <si>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</si>
  <si>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</si>
  <si>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</si>
  <si>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</si>
  <si>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</si>
  <si>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</si>
  <si>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</si>
  <si>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</si>
  <si>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</si>
  <si>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</si>
  <si>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</si>
  <si>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</si>
  <si>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</si>
  <si>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</si>
  <si>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</si>
  <si>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</si>
  <si>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</si>
  <si>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</si>
  <si>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</si>
  <si>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</si>
  <si>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</si>
  <si>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</si>
  <si>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</si>
  <si>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</si>
  <si>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</si>
  <si>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</si>
  <si>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</si>
  <si>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</si>
  <si>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</si>
  <si>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</si>
  <si>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</si>
  <si>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</si>
  <si>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</si>
  <si>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</si>
  <si>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</si>
  <si>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</si>
  <si>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</si>
  <si>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</si>
  <si>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</si>
  <si>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</si>
  <si>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</si>
  <si>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</si>
  <si>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</si>
  <si>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</si>
  <si>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</si>
  <si>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</si>
  <si>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</si>
  <si>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</si>
  <si>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</si>
  <si>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</si>
  <si>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</si>
  <si>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</si>
  <si>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</si>
  <si>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</si>
  <si>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</si>
  <si>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</si>
  <si>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</si>
  <si>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</si>
  <si>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</si>
  <si>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</si>
  <si>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</si>
  <si>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</si>
  <si>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</si>
  <si>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</si>
  <si>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</si>
  <si>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</si>
  <si>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</si>
  <si>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</si>
  <si>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</si>
  <si>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</si>
  <si>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</si>
  <si>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</si>
  <si>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</si>
  <si>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</si>
  <si>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</si>
  <si>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</si>
  <si>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</si>
  <si>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</si>
  <si>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</si>
  <si>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</si>
  <si>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</si>
  <si>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</si>
  <si>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</si>
  <si>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</si>
  <si>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</si>
  <si>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</si>
  <si>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</si>
  <si>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</si>
  <si>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</si>
  <si>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</si>
  <si>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</si>
  <si>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</si>
  <si>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</si>
  <si>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</si>
  <si>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</si>
  <si>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</si>
  <si>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</si>
  <si>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</si>
  <si>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</si>
  <si>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</si>
  <si>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</si>
  <si>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</si>
  <si>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</si>
  <si>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</si>
  <si>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</si>
  <si>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</si>
  <si>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</si>
  <si>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</si>
  <si>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</si>
  <si>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</si>
  <si>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</si>
  <si>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</si>
  <si>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</si>
  <si>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</si>
  <si>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</si>
  <si>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</si>
  <si>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</si>
  <si>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</si>
  <si>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</si>
  <si>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</si>
  <si>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</si>
  <si>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</si>
  <si>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</si>
  <si>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</si>
  <si>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</si>
  <si>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</si>
  <si>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</si>
  <si>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</si>
  <si>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</si>
  <si>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</si>
  <si>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</si>
  <si>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</si>
  <si>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</si>
  <si>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</si>
  <si>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</si>
  <si>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</si>
  <si>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</si>
  <si>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</si>
  <si>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</si>
  <si>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</si>
  <si>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</si>
  <si>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</si>
  <si>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</si>
  <si>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</si>
  <si>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</si>
  <si>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</si>
  <si>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</si>
  <si>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</si>
  <si>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</si>
  <si>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</si>
  <si>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</si>
  <si>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</si>
  <si>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</si>
  <si>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</si>
  <si>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</si>
  <si>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</si>
  <si>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</si>
  <si>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</si>
  <si>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</si>
  <si>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</si>
  <si>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</si>
  <si>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</si>
  <si>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</si>
  <si>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</si>
  <si>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</si>
  <si>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</si>
  <si>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</si>
  <si>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</si>
  <si>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</si>
  <si>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</si>
  <si>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</si>
  <si>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</si>
  <si>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</si>
  <si>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</si>
  <si>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</si>
  <si>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</si>
  <si>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</si>
  <si>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</si>
  <si>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</si>
  <si>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</si>
  <si>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</si>
  <si>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</si>
  <si>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</si>
  <si>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</si>
  <si>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</si>
  <si>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</si>
  <si>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</si>
  <si>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</si>
  <si>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</si>
  <si>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</si>
  <si>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</si>
  <si>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</si>
  <si>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</si>
  <si>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</si>
  <si>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</si>
  <si>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</si>
  <si>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</si>
  <si>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</si>
  <si>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</si>
  <si>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</si>
  <si>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</si>
  <si>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</si>
  <si>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</si>
  <si>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</si>
  <si>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</si>
  <si>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</si>
  <si>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</si>
  <si>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</si>
  <si>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</si>
  <si>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</si>
  <si>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</si>
  <si>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</si>
  <si>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</si>
  <si>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</si>
  <si>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</si>
  <si>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</si>
  <si>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</si>
  <si>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</si>
  <si>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</si>
  <si>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</si>
  <si>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</si>
  <si>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</si>
  <si>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</si>
  <si>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</si>
  <si>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</si>
  <si>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</si>
  <si>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</si>
  <si>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</si>
  <si>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</si>
  <si>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</si>
  <si>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</si>
  <si>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</si>
  <si>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</si>
  <si>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</si>
  <si>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</si>
  <si>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</si>
  <si>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</si>
  <si>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</si>
  <si>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</si>
  <si>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</si>
  <si>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</si>
  <si>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</si>
  <si>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</si>
  <si>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</si>
  <si>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</si>
  <si>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</si>
  <si>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</si>
  <si>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</si>
  <si>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</si>
  <si>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</si>
  <si>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</si>
  <si>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</si>
  <si>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</si>
  <si>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</si>
  <si>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</si>
  <si>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</si>
  <si>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</si>
  <si>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</si>
  <si>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</si>
  <si>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</si>
  <si>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</si>
  <si>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</si>
  <si>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</si>
  <si>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</si>
  <si>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</si>
  <si>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</si>
  <si>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</si>
  <si>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</si>
  <si>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</si>
  <si>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</si>
  <si>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</si>
  <si>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</si>
  <si>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</si>
  <si>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</si>
  <si>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</si>
  <si>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</si>
  <si>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</si>
  <si>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</si>
  <si>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</si>
  <si>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</si>
  <si>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</si>
  <si>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</si>
  <si>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</si>
  <si>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</si>
  <si>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</si>
  <si>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</si>
  <si>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</si>
  <si>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</si>
  <si>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</si>
  <si>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</si>
  <si>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</si>
  <si>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</si>
  <si>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</si>
  <si>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</si>
  <si>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</si>
  <si>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</si>
  <si>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</si>
  <si>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</si>
  <si>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</si>
  <si>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</si>
  <si>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</si>
  <si>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</si>
  <si>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</si>
  <si>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</si>
  <si>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</si>
  <si>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</si>
  <si>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</si>
  <si>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</si>
  <si>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</si>
  <si>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</si>
  <si>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</si>
  <si>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</si>
  <si>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</si>
  <si>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</si>
  <si>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</si>
  <si>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</si>
  <si>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</si>
  <si>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</si>
  <si>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</si>
  <si>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</si>
  <si>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</si>
  <si>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</si>
  <si>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</si>
  <si>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</si>
  <si>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</si>
  <si>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</si>
  <si>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</si>
  <si>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</si>
  <si>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</si>
  <si>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</si>
  <si>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</si>
  <si>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</si>
  <si>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</si>
  <si>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</si>
  <si>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</si>
  <si>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</si>
  <si>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</si>
  <si>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</si>
  <si>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</si>
  <si>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</si>
  <si>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</si>
  <si>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</si>
  <si>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</si>
  <si>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</si>
  <si>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</si>
  <si>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</si>
  <si>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</si>
  <si>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</si>
  <si>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</si>
  <si>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</si>
  <si>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</si>
  <si>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</si>
  <si>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</si>
  <si>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</si>
  <si>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</si>
  <si>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</si>
  <si>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</si>
  <si>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</si>
  <si>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</si>
  <si>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</si>
  <si>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</si>
  <si>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</si>
  <si>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</si>
  <si>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</si>
  <si>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</si>
  <si>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</si>
  <si>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</si>
  <si>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</si>
  <si>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</si>
  <si>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</si>
  <si>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</si>
  <si>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</si>
  <si>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</si>
  <si>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</si>
  <si>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</si>
  <si>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</si>
  <si>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</si>
  <si>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</si>
  <si>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</si>
  <si>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</si>
  <si>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</si>
  <si>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</si>
  <si>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</si>
  <si>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</si>
  <si>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</si>
  <si>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</si>
  <si>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</si>
  <si>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</si>
  <si>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</si>
  <si>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</si>
  <si>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</si>
  <si>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</si>
  <si>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</si>
  <si>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</si>
  <si>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</si>
  <si>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</si>
  <si>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</si>
  <si>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</si>
  <si>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</si>
  <si>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</si>
  <si>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</si>
  <si>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</si>
  <si>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</si>
  <si>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</si>
  <si>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</si>
  <si>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</si>
  <si>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</si>
  <si>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</si>
  <si>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</si>
  <si>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</si>
  <si>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</si>
  <si>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</si>
  <si>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</si>
  <si>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</si>
  <si>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</si>
  <si>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</si>
  <si>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</si>
  <si>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</si>
  <si>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</si>
  <si>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</si>
  <si>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</si>
  <si>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</si>
  <si>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</si>
  <si>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</si>
  <si>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</si>
  <si>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</si>
  <si>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</si>
  <si>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</si>
  <si>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</si>
  <si>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</si>
  <si>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</si>
  <si>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</si>
  <si>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</si>
  <si>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</si>
  <si>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</si>
  <si>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</si>
  <si>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</si>
  <si>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</si>
  <si>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</si>
  <si>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</si>
  <si>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</si>
  <si>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</si>
  <si>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</si>
  <si>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</si>
  <si>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</si>
  <si>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</si>
  <si>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</si>
  <si>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</si>
  <si>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</si>
  <si>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</si>
  <si>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</si>
  <si>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</si>
  <si>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</si>
  <si>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</si>
  <si>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</si>
  <si>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</si>
  <si>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</si>
  <si>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</si>
  <si>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</si>
  <si>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</si>
  <si>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</si>
  <si>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</si>
  <si>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</si>
  <si>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</si>
  <si>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</si>
  <si>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</si>
  <si>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</si>
  <si>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</si>
  <si>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</si>
  <si>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</si>
  <si>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</si>
  <si>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</si>
  <si>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</si>
  <si>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</si>
  <si>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</si>
  <si>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</si>
  <si>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</si>
  <si>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</si>
  <si>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</si>
  <si>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</si>
  <si>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</si>
  <si>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</si>
  <si>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</si>
  <si>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</si>
  <si>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</si>
  <si>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</si>
  <si>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</si>
  <si>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</si>
  <si>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</si>
  <si>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</si>
  <si>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</si>
  <si>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</si>
  <si>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</si>
  <si>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</si>
  <si>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</si>
  <si>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</si>
  <si>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</si>
  <si>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</si>
  <si>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</si>
  <si>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</si>
  <si>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</si>
  <si>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</si>
  <si>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</si>
  <si>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</si>
  <si>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</si>
  <si>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</si>
  <si>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</si>
  <si>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</si>
  <si>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</si>
  <si>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</si>
  <si>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</si>
  <si>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</si>
  <si>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</si>
  <si>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</si>
  <si>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</si>
  <si>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</si>
  <si>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</si>
  <si>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</si>
  <si>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</si>
  <si>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</si>
  <si>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</si>
  <si>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</si>
  <si>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</si>
  <si>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</si>
  <si>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</si>
  <si>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</si>
  <si>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</si>
  <si>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</si>
  <si>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</si>
  <si>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</si>
  <si>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</si>
  <si>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</si>
  <si>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</si>
  <si>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</si>
  <si>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</si>
  <si>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</si>
  <si>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</si>
  <si>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</si>
  <si>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</si>
  <si>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</si>
  <si>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</si>
  <si>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</si>
  <si>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</si>
  <si>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</si>
  <si>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</si>
  <si>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</si>
  <si>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</si>
  <si>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</si>
  <si>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</si>
  <si>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</si>
  <si>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</si>
  <si>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</si>
  <si>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</si>
  <si>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</si>
  <si>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</si>
  <si>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</si>
  <si>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</si>
  <si>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</si>
  <si>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</si>
  <si>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</si>
  <si>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</si>
  <si>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</si>
  <si>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</si>
  <si>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</si>
  <si>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</si>
  <si>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</si>
  <si>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</si>
  <si>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</si>
  <si>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</si>
  <si>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</si>
  <si>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</si>
  <si>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</si>
  <si>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</si>
  <si>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</si>
  <si>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</si>
  <si>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</si>
  <si>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</si>
  <si>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</si>
  <si>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</si>
  <si>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</si>
  <si>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</si>
  <si>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</si>
  <si>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</si>
  <si>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</si>
  <si>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</si>
  <si>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</si>
  <si>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</si>
  <si>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</si>
  <si>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</si>
  <si>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</si>
  <si>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</si>
  <si>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</si>
  <si>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</si>
  <si>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</si>
  <si>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</si>
  <si>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</si>
  <si>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</si>
  <si>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</si>
  <si>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</si>
  <si>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</si>
  <si>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</si>
  <si>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</si>
  <si>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</si>
  <si>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</si>
  <si>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</si>
  <si>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</si>
  <si>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</si>
  <si>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</si>
  <si>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</si>
  <si>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</si>
  <si>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</si>
  <si>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</si>
  <si>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</si>
  <si>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</si>
  <si>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</si>
  <si>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</si>
  <si>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</si>
  <si>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</si>
  <si>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</si>
  <si>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</si>
  <si>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</si>
  <si>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</si>
  <si>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</si>
  <si>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</si>
  <si>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</si>
  <si>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</si>
  <si>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</si>
  <si>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</si>
  <si>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</si>
  <si>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</si>
  <si>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</si>
  <si>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</si>
  <si>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</si>
  <si>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</si>
  <si>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</si>
  <si>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</si>
  <si>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</si>
  <si>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</si>
  <si>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</si>
  <si>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</si>
  <si>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</si>
  <si>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</si>
  <si>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</si>
  <si>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</si>
  <si>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</si>
  <si>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</si>
  <si>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</si>
  <si>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</si>
  <si>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</si>
  <si>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</si>
  <si>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</si>
  <si>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</si>
  <si>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</si>
  <si>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</si>
  <si>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</si>
  <si>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</si>
  <si>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</si>
  <si>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</si>
  <si>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</si>
  <si>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</si>
  <si>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</si>
  <si>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</si>
  <si>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</si>
  <si>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</si>
  <si>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</si>
  <si>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</si>
  <si>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</si>
  <si>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</si>
  <si>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</si>
  <si>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</si>
  <si>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</si>
  <si>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</si>
  <si>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</si>
  <si>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</si>
  <si>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</si>
  <si>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</si>
  <si>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</si>
  <si>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</si>
  <si>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</si>
  <si>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</si>
  <si>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</si>
  <si>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</si>
  <si>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</si>
  <si>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</si>
  <si>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</si>
  <si>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</si>
  <si>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</si>
  <si>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</si>
  <si>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</si>
  <si>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</si>
  <si>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</si>
  <si>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</si>
  <si>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</si>
  <si>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</si>
  <si>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</si>
  <si>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</si>
  <si>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</si>
  <si>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</si>
  <si>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</si>
  <si>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</si>
  <si>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</si>
  <si>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</si>
  <si>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</si>
  <si>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</si>
  <si>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</si>
  <si>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</si>
  <si>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</si>
  <si>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</si>
  <si>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</si>
  <si>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</si>
  <si>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</si>
  <si>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</si>
  <si>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</si>
  <si>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</si>
  <si>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</si>
  <si>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</si>
  <si>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</si>
  <si>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</si>
  <si>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</si>
  <si>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</si>
  <si>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</si>
  <si>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</si>
  <si>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</si>
  <si>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</si>
  <si>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</si>
  <si>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</si>
  <si>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</si>
  <si>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</si>
  <si>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</si>
  <si>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</si>
  <si>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</si>
  <si>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</si>
  <si>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</si>
  <si>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</si>
  <si>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</si>
  <si>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</si>
  <si>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</si>
  <si>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</si>
  <si>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</si>
  <si>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</si>
  <si>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</si>
  <si>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</si>
  <si>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</si>
  <si>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</si>
  <si>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</si>
  <si>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</si>
  <si>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</si>
  <si>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</si>
  <si>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</si>
  <si>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</si>
  <si>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</si>
  <si>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</si>
  <si>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</si>
  <si>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</si>
  <si>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</si>
  <si>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</si>
  <si>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</si>
  <si>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</si>
  <si>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</si>
  <si>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</si>
  <si>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</si>
  <si>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</si>
  <si>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</si>
  <si>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</si>
  <si>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</si>
  <si>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</si>
  <si>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</si>
  <si>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</si>
  <si>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</si>
  <si>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</si>
  <si>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</si>
  <si>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</si>
  <si>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</si>
  <si>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</si>
  <si>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</si>
  <si>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</si>
  <si>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</si>
  <si>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</si>
  <si>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</si>
  <si>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</si>
  <si>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</si>
  <si>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</si>
  <si>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</si>
  <si>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</si>
  <si>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</si>
  <si>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</si>
  <si>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</si>
  <si>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</si>
  <si>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</si>
  <si>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</si>
  <si>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</si>
  <si>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</si>
  <si>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</si>
  <si>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</si>
  <si>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</si>
  <si>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</si>
  <si>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</si>
  <si>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</si>
  <si>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</si>
  <si>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</si>
  <si>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</si>
  <si>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</si>
  <si>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</si>
  <si>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</si>
  <si>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</si>
  <si>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</si>
  <si>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</si>
  <si>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</si>
  <si>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</si>
  <si>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</si>
  <si>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</si>
  <si>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</si>
  <si>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</si>
  <si>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</si>
  <si>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</si>
  <si>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</si>
  <si>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</si>
  <si>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</si>
  <si>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</si>
  <si>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</si>
  <si>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</si>
  <si>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</si>
  <si>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</si>
  <si>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</si>
  <si>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</si>
  <si>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</si>
  <si>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</si>
  <si>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</si>
  <si>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</si>
  <si>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</si>
  <si>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</si>
  <si>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</si>
  <si>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</si>
  <si>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</si>
  <si>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</si>
  <si>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</si>
  <si>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</si>
  <si>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</si>
  <si>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</si>
  <si>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</si>
  <si>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</si>
  <si>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</si>
  <si>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</si>
  <si>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</si>
  <si>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</si>
  <si>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</si>
  <si>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</si>
  <si>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</si>
  <si>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</si>
  <si>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</si>
  <si>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</si>
  <si>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</si>
  <si>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</si>
  <si>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</si>
  <si>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</si>
  <si>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</si>
  <si>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</si>
  <si>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</si>
  <si>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</si>
  <si>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</si>
  <si>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</si>
  <si>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</si>
  <si>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</si>
  <si>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</si>
  <si>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</si>
  <si>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</si>
  <si>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</si>
  <si>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</si>
  <si>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</si>
  <si>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</si>
  <si>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</si>
  <si>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</si>
  <si>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</si>
  <si>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</si>
  <si>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</si>
  <si>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</si>
  <si>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</si>
  <si>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</si>
  <si>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</si>
  <si>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</si>
  <si>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</si>
  <si>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</si>
  <si>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</si>
  <si>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</si>
  <si>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</si>
  <si>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</si>
  <si>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</si>
  <si>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</si>
  <si>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</si>
  <si>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</si>
  <si>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</si>
  <si>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</si>
  <si>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</si>
  <si>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</si>
  <si>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</si>
  <si>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</si>
  <si>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</si>
  <si>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</si>
  <si>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</si>
  <si>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</si>
  <si>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</si>
  <si>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</si>
  <si>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</si>
  <si>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</si>
  <si>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</si>
  <si>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</si>
  <si>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</si>
  <si>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</si>
  <si>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</si>
  <si>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</si>
  <si>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</si>
  <si>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</si>
  <si>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</si>
  <si>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</si>
  <si>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</si>
  <si>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</si>
  <si>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</si>
  <si>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</si>
  <si>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</si>
  <si>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</si>
  <si>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</si>
  <si>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</si>
  <si>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</si>
  <si>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</si>
  <si>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</si>
  <si>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</si>
  <si>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</si>
  <si>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</si>
  <si>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</si>
  <si>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</si>
  <si>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</si>
  <si>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</si>
  <si>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</si>
  <si>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</si>
  <si>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</si>
  <si>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</si>
  <si>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</si>
  <si>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</si>
  <si>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</si>
  <si>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</si>
  <si>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</si>
  <si>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</si>
  <si>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</si>
  <si>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</si>
  <si>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</si>
  <si>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</si>
  <si>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</si>
  <si>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</si>
  <si>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</si>
  <si>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</si>
  <si>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</si>
  <si>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</si>
  <si>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</si>
  <si>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</si>
  <si>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</si>
  <si>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</si>
  <si>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</si>
  <si>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</si>
  <si>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</si>
  <si>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</si>
  <si>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</si>
  <si>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</si>
  <si>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</si>
  <si>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</si>
  <si>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</si>
  <si>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</si>
  <si>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</si>
  <si>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</si>
  <si>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</si>
  <si>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</si>
  <si>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</si>
  <si>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</si>
  <si>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</si>
  <si>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</si>
  <si>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</si>
  <si>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</si>
  <si>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</si>
  <si>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</si>
  <si>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</si>
  <si>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</si>
  <si>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</si>
  <si>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</si>
  <si>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</si>
  <si>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</si>
  <si>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</si>
  <si>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</si>
  <si>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</si>
  <si>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</si>
  <si>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</si>
  <si>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</si>
  <si>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</si>
  <si>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</si>
  <si>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</si>
  <si>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</si>
  <si>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</si>
  <si>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</si>
  <si>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</si>
  <si>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</si>
  <si>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</si>
  <si>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</si>
  <si>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</si>
  <si>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</si>
  <si>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</si>
  <si>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</si>
  <si>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</si>
  <si>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</si>
  <si>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</si>
  <si>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</si>
  <si>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</si>
  <si>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</si>
  <si>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</si>
  <si>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</si>
  <si>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</si>
  <si>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</si>
  <si>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</si>
  <si>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</si>
  <si>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</si>
  <si>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</si>
  <si>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</si>
  <si>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</si>
  <si>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</si>
  <si>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</si>
  <si>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</si>
  <si>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</si>
  <si>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</si>
  <si>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</si>
  <si>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</si>
  <si>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</si>
  <si>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</si>
  <si>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</si>
  <si>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</si>
  <si>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</si>
  <si>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</si>
  <si>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</si>
  <si>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</si>
  <si>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</si>
  <si>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</si>
  <si>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</si>
  <si>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</si>
  <si>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</si>
  <si>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</si>
  <si>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</si>
  <si>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</si>
  <si>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</si>
  <si>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</si>
  <si>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</si>
  <si>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</si>
  <si>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</si>
  <si>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</si>
  <si>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</si>
  <si>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</si>
  <si>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</si>
  <si>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</si>
  <si>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</si>
  <si>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</si>
  <si>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</si>
  <si>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</si>
  <si>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</si>
  <si>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</si>
  <si>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</si>
  <si>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</si>
  <si>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</si>
  <si>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</si>
  <si>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</si>
  <si>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</si>
  <si>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</si>
  <si>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</si>
  <si>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</si>
  <si>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</si>
  <si>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</si>
  <si>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</si>
  <si>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</si>
  <si>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</si>
  <si>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</si>
  <si>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</si>
  <si>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</si>
  <si>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</si>
  <si>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</si>
  <si>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</si>
  <si>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</si>
  <si>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</si>
  <si>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</si>
  <si>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</si>
  <si>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</si>
  <si>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</si>
  <si>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</si>
  <si>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</si>
  <si>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</si>
  <si>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</si>
  <si>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</si>
  <si>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</si>
  <si>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</si>
  <si>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</si>
  <si>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</si>
  <si>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</si>
  <si>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</si>
  <si>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</si>
  <si>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</si>
  <si>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</si>
  <si>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</si>
  <si>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</si>
  <si>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</si>
  <si>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</si>
  <si>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</si>
  <si>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</si>
  <si>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</si>
  <si>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</si>
  <si>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</si>
  <si>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</si>
  <si>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</si>
  <si>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</si>
  <si>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</si>
  <si>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</si>
  <si>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</si>
  <si>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</si>
  <si>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</si>
  <si>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</si>
  <si>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</si>
  <si>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</si>
  <si>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</si>
  <si>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</si>
  <si>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</si>
  <si>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</si>
  <si>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</si>
  <si>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</si>
  <si>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</si>
  <si>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</si>
  <si>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</si>
  <si>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</si>
  <si>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</si>
  <si>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</si>
  <si>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</si>
  <si>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</si>
  <si>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</si>
  <si>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</si>
  <si>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</si>
  <si>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</si>
  <si>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</si>
  <si>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</si>
  <si>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</si>
  <si>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</si>
  <si>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</si>
  <si>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</si>
  <si>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</si>
  <si>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</si>
  <si>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</si>
  <si>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</si>
  <si>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</si>
  <si>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</si>
  <si>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</si>
  <si>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</si>
  <si>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</si>
  <si>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</si>
  <si>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</si>
  <si>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</si>
  <si>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</si>
  <si>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</si>
  <si>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</si>
  <si>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</si>
  <si>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</si>
  <si>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</si>
  <si>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</si>
  <si>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</si>
  <si>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</si>
  <si>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</si>
  <si>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</si>
  <si>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</si>
  <si>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</si>
  <si>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</si>
  <si>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</si>
  <si>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</si>
  <si>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</si>
  <si>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</si>
  <si>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</si>
  <si>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</si>
  <si>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</si>
  <si>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</si>
  <si>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</si>
  <si>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</si>
  <si>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</si>
  <si>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</si>
  <si>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</si>
  <si>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</si>
  <si>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</si>
  <si>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</si>
  <si>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</si>
  <si>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</si>
  <si>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</si>
  <si>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</si>
  <si>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</si>
  <si>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</si>
  <si>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</si>
  <si>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</si>
  <si>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</si>
  <si>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</si>
  <si>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</si>
  <si>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</si>
  <si>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</si>
  <si>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</si>
  <si>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</si>
  <si>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</si>
  <si>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</si>
  <si>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</si>
  <si>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</si>
  <si>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</si>
  <si>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</si>
  <si>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</si>
  <si>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</si>
  <si>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</si>
  <si>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</si>
  <si>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</si>
  <si>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</si>
  <si>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</si>
  <si>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</si>
  <si>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</si>
  <si>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</si>
  <si>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</si>
  <si>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</si>
  <si>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</si>
  <si>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</si>
  <si>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</si>
  <si>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</si>
  <si>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</si>
  <si>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</si>
  <si>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</si>
  <si>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</si>
  <si>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</si>
  <si>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</si>
  <si>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</si>
  <si>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</si>
  <si>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</si>
  <si>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</si>
  <si>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</si>
  <si>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</si>
  <si>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</si>
  <si>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</si>
  <si>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</si>
  <si>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</si>
  <si>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</si>
  <si>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</si>
  <si>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</si>
  <si>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</si>
  <si>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</si>
  <si>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</si>
  <si>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</si>
  <si>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</si>
  <si>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</si>
  <si>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</si>
  <si>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</si>
  <si>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</si>
  <si>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</si>
  <si>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</si>
  <si>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</si>
  <si>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</si>
  <si>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</si>
  <si>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</si>
  <si>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</si>
  <si>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</si>
  <si>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</si>
  <si>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</si>
  <si>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</si>
  <si>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</si>
  <si>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</si>
  <si>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</si>
  <si>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</si>
  <si>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</si>
  <si>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</si>
  <si>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</si>
  <si>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</si>
  <si>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</si>
  <si>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</si>
  <si>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</si>
  <si>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</si>
  <si>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</si>
  <si>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</si>
  <si>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</si>
  <si>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</si>
  <si>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</si>
  <si>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</si>
  <si>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</si>
  <si>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</si>
  <si>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</si>
  <si>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</si>
  <si>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</si>
  <si>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</si>
  <si>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</si>
  <si>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</si>
  <si>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</si>
  <si>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</si>
  <si>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</si>
  <si>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</si>
  <si>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</si>
  <si>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</si>
  <si>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</si>
  <si>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</si>
  <si>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</si>
  <si>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</si>
  <si>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</si>
  <si>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</si>
  <si>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</si>
  <si>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</si>
  <si>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</si>
  <si>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</si>
  <si>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</si>
  <si>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</si>
  <si>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</si>
  <si>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</si>
  <si>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</si>
  <si>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</si>
  <si>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</si>
  <si>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</si>
  <si>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</si>
  <si>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</si>
  <si>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</si>
  <si>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</si>
  <si>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</si>
  <si>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</si>
  <si>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</si>
  <si>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</si>
  <si>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</si>
  <si>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</si>
  <si>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</si>
  <si>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</si>
  <si>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</si>
  <si>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</si>
  <si>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</si>
  <si>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</si>
  <si>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</si>
  <si>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</si>
  <si>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</si>
  <si>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</si>
  <si>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</si>
  <si>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</si>
  <si>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</si>
  <si>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</si>
  <si>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</si>
  <si>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</si>
  <si>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</si>
  <si>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</si>
  <si>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</si>
  <si>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</si>
  <si>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</si>
  <si>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</si>
  <si>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</si>
  <si>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</si>
  <si>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</si>
  <si>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</si>
  <si>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</si>
  <si>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</si>
  <si>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</si>
  <si>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</si>
  <si>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</si>
  <si>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</si>
  <si>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</si>
  <si>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</si>
  <si>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</si>
  <si>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</si>
  <si>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</si>
  <si>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</si>
  <si>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</si>
  <si>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</si>
  <si>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</si>
  <si>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</si>
  <si>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</si>
  <si>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</si>
  <si>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</si>
  <si>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</si>
  <si>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</si>
  <si>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</si>
  <si>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</si>
  <si>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</si>
  <si>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</si>
  <si>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</si>
  <si>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</si>
  <si>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</si>
  <si>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</si>
  <si>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</si>
  <si>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</si>
  <si>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</si>
  <si>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</si>
  <si>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</si>
  <si>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</si>
  <si>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</si>
  <si>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</si>
  <si>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</si>
  <si>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</si>
  <si>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</si>
  <si>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</si>
  <si>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</si>
  <si>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</si>
  <si>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</si>
  <si>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</si>
  <si>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</si>
  <si>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</si>
  <si>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</si>
  <si>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</si>
  <si>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</si>
  <si>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</si>
  <si>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</si>
  <si>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</si>
  <si>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</si>
  <si>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</si>
  <si>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</si>
  <si>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</si>
  <si>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</si>
  <si>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</si>
  <si>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</si>
  <si>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</si>
  <si>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</si>
  <si>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</si>
  <si>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</si>
  <si>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</si>
  <si>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</si>
  <si>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</si>
  <si>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</si>
  <si>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</si>
  <si>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</si>
  <si>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</si>
  <si>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</si>
  <si>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</si>
  <si>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</si>
  <si>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</si>
  <si>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</si>
  <si>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</si>
  <si>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</si>
  <si>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</si>
  <si>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</si>
  <si>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</si>
  <si>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</si>
  <si>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</si>
  <si>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</si>
  <si>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</si>
  <si>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</si>
  <si>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</si>
  <si>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</si>
  <si>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</si>
  <si>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</si>
  <si>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</si>
  <si>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</si>
  <si>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</si>
  <si>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</si>
  <si>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</si>
  <si>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</si>
  <si>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</si>
  <si>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</si>
  <si>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</si>
  <si>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</si>
  <si>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</si>
  <si>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</si>
  <si>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</si>
  <si>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</si>
  <si>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</si>
  <si>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</si>
  <si>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</si>
  <si>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</si>
  <si>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</si>
  <si>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</si>
  <si>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</si>
  <si>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</si>
  <si>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</si>
  <si>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</si>
  <si>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</si>
  <si>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</si>
  <si>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</si>
  <si>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</si>
  <si>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</si>
  <si>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</si>
  <si>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</si>
  <si>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</si>
  <si>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</si>
  <si>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</si>
  <si>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</si>
  <si>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</si>
  <si>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</si>
  <si>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</si>
  <si>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</si>
  <si>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</si>
  <si>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</si>
  <si>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</si>
  <si>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</si>
  <si>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</si>
  <si>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</si>
  <si>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</si>
  <si>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</si>
  <si>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</si>
  <si>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</si>
  <si>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</si>
  <si>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</si>
  <si>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</si>
  <si>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</si>
  <si>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</si>
  <si>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</si>
  <si>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</si>
  <si>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</si>
  <si>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</si>
  <si>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</si>
  <si>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</si>
  <si>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</si>
  <si>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</si>
  <si>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</si>
  <si>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</si>
  <si>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</si>
  <si>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</si>
  <si>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</si>
  <si>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</si>
  <si>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</si>
  <si>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</si>
  <si>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</si>
  <si>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</si>
  <si>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</si>
  <si>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</si>
  <si>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</si>
  <si>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</si>
  <si>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</si>
  <si>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</si>
  <si>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</si>
  <si>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</si>
  <si>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</si>
  <si>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</si>
  <si>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</si>
  <si>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</si>
  <si>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</si>
  <si>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</si>
  <si>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</si>
  <si>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</si>
  <si>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</si>
  <si>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</si>
  <si>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</si>
  <si>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</si>
  <si>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</si>
  <si>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</si>
  <si>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</si>
  <si>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</si>
  <si>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</si>
  <si>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</si>
  <si>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</si>
  <si>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</si>
  <si>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</si>
  <si>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</si>
  <si>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</si>
  <si>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</si>
  <si>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</si>
  <si>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</si>
  <si>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</si>
  <si>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</si>
  <si>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</si>
  <si>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</si>
  <si>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</si>
  <si>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</si>
  <si>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</si>
  <si>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</si>
  <si>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</si>
  <si>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</si>
  <si>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</si>
  <si>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</si>
  <si>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</si>
  <si>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</si>
  <si>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</si>
  <si>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</si>
  <si>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</si>
  <si>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</si>
  <si>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</si>
  <si>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</si>
  <si>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</si>
  <si>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</si>
  <si>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</si>
  <si>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</si>
  <si>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</si>
  <si>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</si>
  <si>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</si>
  <si>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</si>
  <si>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</si>
  <si>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</si>
  <si>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</si>
  <si>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</si>
  <si>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</si>
  <si>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</si>
  <si>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</si>
  <si>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</si>
  <si>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</si>
  <si>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</si>
  <si>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</si>
  <si>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</si>
  <si>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</si>
  <si>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</si>
  <si>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</si>
  <si>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</si>
  <si>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</si>
  <si>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</si>
  <si>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</si>
  <si>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</si>
  <si>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</si>
  <si>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</si>
  <si>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</si>
  <si>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</si>
  <si>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</si>
  <si>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</si>
  <si>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</si>
  <si>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</si>
  <si>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</si>
  <si>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</si>
  <si>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</si>
  <si>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</si>
  <si>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</si>
  <si>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</si>
  <si>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</si>
  <si>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</si>
  <si>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</si>
  <si>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</si>
  <si>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</si>
  <si>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</si>
  <si>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</si>
  <si>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</si>
  <si>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</si>
  <si>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</si>
  <si>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</si>
  <si>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</si>
  <si>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</si>
  <si>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</si>
  <si>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</si>
  <si>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</si>
  <si>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</si>
  <si>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</si>
  <si>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</si>
  <si>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</si>
  <si>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</si>
  <si>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</si>
  <si>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</si>
  <si>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</si>
  <si>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</si>
  <si>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</si>
  <si>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</si>
  <si>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</si>
  <si>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</si>
  <si>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</si>
  <si>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</si>
  <si>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</si>
  <si>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</si>
  <si>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</si>
  <si>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</si>
  <si>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</si>
  <si>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</si>
  <si>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</si>
  <si>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</si>
  <si>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</si>
  <si>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</si>
  <si>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</si>
  <si>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</si>
  <si>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</si>
  <si>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</si>
  <si>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</si>
  <si>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</si>
  <si>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</si>
  <si>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</si>
  <si>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</si>
  <si>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</si>
  <si>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</si>
  <si>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</si>
  <si>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</si>
  <si>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</si>
  <si>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</si>
  <si>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</si>
  <si>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</si>
  <si>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</si>
  <si>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</si>
  <si>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</si>
  <si>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</si>
  <si>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</si>
  <si>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</si>
  <si>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</si>
  <si>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</si>
  <si>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</si>
  <si>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</si>
  <si>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</si>
  <si>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</si>
  <si>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</si>
  <si>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</si>
  <si>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</si>
  <si>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</si>
  <si>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</si>
  <si>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</si>
  <si>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</si>
  <si>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</si>
  <si>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</si>
  <si>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</si>
  <si>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</si>
  <si>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</si>
  <si>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</si>
  <si>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</si>
  <si>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</si>
  <si>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</si>
  <si>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</si>
  <si>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</si>
  <si>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</si>
  <si>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</si>
  <si>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</si>
  <si>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</si>
  <si>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</si>
  <si>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</si>
  <si>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</si>
  <si>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</si>
  <si>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</si>
  <si>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</si>
  <si>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</si>
  <si>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</si>
  <si>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</si>
  <si>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</si>
  <si>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</si>
  <si>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</si>
  <si>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</si>
  <si>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</si>
  <si>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</si>
  <si>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</si>
  <si>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</si>
  <si>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</si>
  <si>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</si>
  <si>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</si>
  <si>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</si>
  <si>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</si>
  <si>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</si>
  <si>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</si>
  <si>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</si>
  <si>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</si>
  <si>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</si>
  <si>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</si>
  <si>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</si>
  <si>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</si>
  <si>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</si>
  <si>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</si>
  <si>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</si>
  <si>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</si>
  <si>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</si>
  <si>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</si>
  <si>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</si>
  <si>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</si>
  <si>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</si>
  <si>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</si>
  <si>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</si>
  <si>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</si>
  <si>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</si>
  <si>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</si>
  <si>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</si>
  <si>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</si>
  <si>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</si>
  <si>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</si>
  <si>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</si>
  <si>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</si>
  <si>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</si>
  <si>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</si>
  <si>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</si>
  <si>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</si>
  <si>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</si>
  <si>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</si>
  <si>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</si>
  <si>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</si>
  <si>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</si>
  <si>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</si>
  <si>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</si>
  <si>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</si>
  <si>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</si>
  <si>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</si>
  <si>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</si>
  <si>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</si>
  <si>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</si>
  <si>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</si>
  <si>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</si>
  <si>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</si>
  <si>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</si>
  <si>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</si>
  <si>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</si>
  <si>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</si>
  <si>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</si>
  <si>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</si>
  <si>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</si>
  <si>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</si>
  <si>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</si>
  <si>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</si>
  <si>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</si>
  <si>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</si>
  <si>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</si>
  <si>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</si>
  <si>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</si>
  <si>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</si>
  <si>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</si>
  <si>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</si>
  <si>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</si>
  <si>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</si>
  <si>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</si>
  <si>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</si>
  <si>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</si>
  <si>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</si>
  <si>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</si>
  <si>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</si>
  <si>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</si>
  <si>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</si>
  <si>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</si>
  <si>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</si>
  <si>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</si>
  <si>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</si>
  <si>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</si>
  <si>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</si>
  <si>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</si>
  <si>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</si>
  <si>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</si>
  <si>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</si>
  <si>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</si>
  <si>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</si>
  <si>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</si>
  <si>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</si>
  <si>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</si>
  <si>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</si>
  <si>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</si>
  <si>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</si>
  <si>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</si>
  <si>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</si>
  <si>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</si>
  <si>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</si>
  <si>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</si>
  <si>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</si>
  <si>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</si>
  <si>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</si>
  <si>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</si>
  <si>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</si>
  <si>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</si>
  <si>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</si>
  <si>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</si>
  <si>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</si>
  <si>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</si>
  <si>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</si>
  <si>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</si>
  <si>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</si>
  <si>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</si>
  <si>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</si>
  <si>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</si>
  <si>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</si>
  <si>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</si>
  <si>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</si>
  <si>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</si>
  <si>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</si>
  <si>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</si>
  <si>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</si>
  <si>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</si>
  <si>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</si>
  <si>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</si>
  <si>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</si>
  <si>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</si>
  <si>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</si>
  <si>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</si>
  <si>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</si>
  <si>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</si>
  <si>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</si>
  <si>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</si>
  <si>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</si>
  <si>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</si>
  <si>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</si>
  <si>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</si>
  <si>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</si>
  <si>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</si>
  <si>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</si>
  <si>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</si>
  <si>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</si>
  <si>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</si>
  <si>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</si>
  <si>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</si>
  <si>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</si>
  <si>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</si>
  <si>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</si>
  <si>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</si>
  <si>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</si>
  <si>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</si>
  <si>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</si>
  <si>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</si>
  <si>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</si>
  <si>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</si>
  <si>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</si>
  <si>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</si>
  <si>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</si>
  <si>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</si>
  <si>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</si>
  <si>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</si>
  <si>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</si>
  <si>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</si>
  <si>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</si>
  <si>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</si>
  <si>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</si>
  <si>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</si>
  <si>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</si>
  <si>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</si>
  <si>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</si>
  <si>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</si>
  <si>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</si>
  <si>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</si>
  <si>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</si>
  <si>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</si>
  <si>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</si>
  <si>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</si>
  <si>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</si>
  <si>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</si>
  <si>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</si>
  <si>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</si>
  <si>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</si>
  <si>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</si>
  <si>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</si>
  <si>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</si>
  <si>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</si>
  <si>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</si>
  <si>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</si>
  <si>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</si>
  <si>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</si>
  <si>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</si>
  <si>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</si>
  <si>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</si>
  <si>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</si>
  <si>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</si>
  <si>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</si>
  <si>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</si>
  <si>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</si>
  <si>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</si>
  <si>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</si>
  <si>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</si>
  <si>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</si>
  <si>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</si>
  <si>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</si>
  <si>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</si>
  <si>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</si>
  <si>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</si>
  <si>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</si>
  <si>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</si>
  <si>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</si>
  <si>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</si>
  <si>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</si>
  <si>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</si>
  <si>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</si>
  <si>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</si>
  <si>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</si>
  <si>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</si>
  <si>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</si>
  <si>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</si>
  <si>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</si>
  <si>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</si>
  <si>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</si>
  <si>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</si>
  <si>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</si>
  <si>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</si>
  <si>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</si>
  <si>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</si>
  <si>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</si>
  <si>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</si>
  <si>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</si>
  <si>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</si>
  <si>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</si>
  <si>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</si>
  <si>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</si>
  <si>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</si>
  <si>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</si>
  <si>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</si>
  <si>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</si>
  <si>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</si>
  <si>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</si>
  <si>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</si>
  <si>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</si>
  <si>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</si>
  <si>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</si>
  <si>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</si>
  <si>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</si>
  <si>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</si>
  <si>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</si>
  <si>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</si>
  <si>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</si>
  <si>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</si>
  <si>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</si>
  <si>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</si>
  <si>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</si>
  <si>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</si>
  <si>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</si>
  <si>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</si>
  <si>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</si>
  <si>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</si>
  <si>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</si>
  <si>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</si>
  <si>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</si>
  <si>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</si>
  <si>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</si>
  <si>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</si>
  <si>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</si>
  <si>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</si>
  <si>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</si>
  <si>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</si>
  <si>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</si>
  <si>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</si>
  <si>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</si>
  <si>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</si>
  <si>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</si>
  <si>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</si>
  <si>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</si>
  <si>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</si>
  <si>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</si>
  <si>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</si>
  <si>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</si>
  <si>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</si>
  <si>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</si>
  <si>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</si>
  <si>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</si>
  <si>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</si>
  <si>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</si>
  <si>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</si>
  <si>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</si>
  <si>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</si>
  <si>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</si>
  <si>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</si>
  <si>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</si>
  <si>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</si>
  <si>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</si>
  <si>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</si>
  <si>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</si>
  <si>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</si>
  <si>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</si>
  <si>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</si>
  <si>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</si>
  <si>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</si>
  <si>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</si>
  <si>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</si>
  <si>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</si>
  <si>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</si>
  <si>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</si>
  <si>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</si>
  <si>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</si>
  <si>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</si>
  <si>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</si>
  <si>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</si>
  <si>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</si>
  <si>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</si>
  <si>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</si>
  <si>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</si>
  <si>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</si>
  <si>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</si>
  <si>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</si>
  <si>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</si>
  <si>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</si>
  <si>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</si>
  <si>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</si>
  <si>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</si>
  <si>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</si>
  <si>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</si>
  <si>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</si>
  <si>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</si>
  <si>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</si>
  <si>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</si>
  <si>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</si>
  <si>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</si>
  <si>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</si>
  <si>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</si>
  <si>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</si>
  <si>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</si>
  <si>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</si>
  <si>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</si>
  <si>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</si>
  <si>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</si>
  <si>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</si>
  <si>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</si>
  <si>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</si>
  <si>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</si>
  <si>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</si>
  <si>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</si>
  <si>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</si>
  <si>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</si>
  <si>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</si>
  <si>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</si>
  <si>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</si>
  <si>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</si>
  <si>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</si>
  <si>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</si>
  <si>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</si>
  <si>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</si>
  <si>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</si>
  <si>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</si>
  <si>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</si>
  <si>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</si>
  <si>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</si>
  <si>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</si>
  <si>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</si>
  <si>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</si>
  <si>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</si>
  <si>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</si>
  <si>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</si>
  <si>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</si>
  <si>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</si>
  <si>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</si>
  <si>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</si>
  <si>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</si>
  <si>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</si>
  <si>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</si>
  <si>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</si>
  <si>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</si>
  <si>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</si>
  <si>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</si>
  <si>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</si>
  <si>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</si>
  <si>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</si>
  <si>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</si>
  <si>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</si>
  <si>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</si>
  <si>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</si>
  <si>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</si>
  <si>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</si>
  <si>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</si>
  <si>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</si>
  <si>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</si>
  <si>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</si>
  <si>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</si>
  <si>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</si>
  <si>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</si>
  <si>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</si>
  <si>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</si>
  <si>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</si>
  <si>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</si>
  <si>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</si>
  <si>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</si>
  <si>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</si>
  <si>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</si>
  <si>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</si>
  <si>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</si>
  <si>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</si>
  <si>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</si>
  <si>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</si>
  <si>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</si>
  <si>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</si>
  <si>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</si>
  <si>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</si>
  <si>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</si>
  <si>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</si>
  <si>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</si>
  <si>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</si>
  <si>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</si>
  <si>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</si>
  <si>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</si>
  <si>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</si>
  <si>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</si>
  <si>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</si>
  <si>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</si>
  <si>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</si>
  <si>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</si>
  <si>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</si>
  <si>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</si>
  <si>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</si>
  <si>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</si>
  <si>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</si>
  <si>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</si>
  <si>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</si>
  <si>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</si>
  <si>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</si>
  <si>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</si>
  <si>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</si>
  <si>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</si>
  <si>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</si>
  <si>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</si>
  <si>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</si>
  <si>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</si>
  <si>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</si>
  <si>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</si>
  <si>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</si>
  <si>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</si>
  <si>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</si>
  <si>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</si>
  <si>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</si>
  <si>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</si>
  <si>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</si>
  <si>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</si>
  <si>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</si>
  <si>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</si>
  <si>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</si>
  <si>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</si>
  <si>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</si>
  <si>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</si>
  <si>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</si>
  <si>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</si>
  <si>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</si>
  <si>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</si>
  <si>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</si>
  <si>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</si>
  <si>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</si>
  <si>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</si>
  <si>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</si>
  <si>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</si>
  <si>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</si>
  <si>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</si>
  <si>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</si>
  <si>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</si>
  <si>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</si>
  <si>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</si>
  <si>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</si>
  <si>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</si>
  <si>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</si>
  <si>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</si>
  <si>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</si>
  <si>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</si>
  <si>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</si>
  <si>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</si>
  <si>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</si>
  <si>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</si>
  <si>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</si>
  <si>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</si>
  <si>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</si>
  <si>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</si>
  <si>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</si>
  <si>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</si>
  <si>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</si>
  <si>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</si>
  <si>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</si>
  <si>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</si>
  <si>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</si>
  <si>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</si>
  <si>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</si>
  <si>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</si>
  <si>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</si>
  <si>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</si>
  <si>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</si>
  <si>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</si>
  <si>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</si>
  <si>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</si>
  <si>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</si>
  <si>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</si>
  <si>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</si>
  <si>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</si>
  <si>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</si>
  <si>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</si>
  <si>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</si>
  <si>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</si>
  <si>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</si>
  <si>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</si>
  <si>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</si>
  <si>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</si>
  <si>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</si>
  <si>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</si>
  <si>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</si>
  <si>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</si>
  <si>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</si>
  <si>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</si>
  <si>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</si>
  <si>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</si>
  <si>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</si>
  <si>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</si>
  <si>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</si>
  <si>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</si>
  <si>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</si>
  <si>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</si>
  <si>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</si>
  <si>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</si>
  <si>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</si>
  <si>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</si>
  <si>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</si>
  <si>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</si>
  <si>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</si>
  <si>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</si>
  <si>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</si>
  <si>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</si>
  <si>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</si>
  <si>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</si>
  <si>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</si>
  <si>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</si>
  <si>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</si>
  <si>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</si>
  <si>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</si>
  <si>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</si>
  <si>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</si>
  <si>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</si>
  <si>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</si>
  <si>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</si>
  <si>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</si>
  <si>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</si>
  <si>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</si>
  <si>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</si>
  <si>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</si>
  <si>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</si>
  <si>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</si>
  <si>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</si>
  <si>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</si>
  <si>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</si>
  <si>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</si>
  <si>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</si>
  <si>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</si>
  <si>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</si>
  <si>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</si>
  <si>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</si>
  <si>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</si>
  <si>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</si>
  <si>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</si>
  <si>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</si>
  <si>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</si>
  <si>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</si>
  <si>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</si>
  <si>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</si>
  <si>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</si>
  <si>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</si>
  <si>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</si>
  <si>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</si>
  <si>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</si>
  <si>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</si>
  <si>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</si>
  <si>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</si>
  <si>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</si>
  <si>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</si>
  <si>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</si>
  <si>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</si>
  <si>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</si>
  <si>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</si>
  <si>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</si>
  <si>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</si>
  <si>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</si>
  <si>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</si>
  <si>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</si>
  <si>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</si>
  <si>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</si>
  <si>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</si>
  <si>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</si>
  <si>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</si>
  <si>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</si>
  <si>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</si>
  <si>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</si>
  <si>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</si>
  <si>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</si>
  <si>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</si>
  <si>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</si>
  <si>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</si>
  <si>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</si>
  <si>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</si>
  <si>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</si>
  <si>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</si>
  <si>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</si>
  <si>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</si>
  <si>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</si>
  <si>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</si>
  <si>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</si>
  <si>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</si>
  <si>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</si>
  <si>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</si>
  <si>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</si>
  <si>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</si>
  <si>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</si>
  <si>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</si>
  <si>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</si>
  <si>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</si>
  <si>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</si>
  <si>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</si>
  <si>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</si>
  <si>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</si>
  <si>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</si>
  <si>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</si>
  <si>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</si>
  <si>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</si>
  <si>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</si>
  <si>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</si>
  <si>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</si>
  <si>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</si>
  <si>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</si>
  <si>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</si>
  <si>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</si>
  <si>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</si>
  <si>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</si>
  <si>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</si>
  <si>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</si>
  <si>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</si>
  <si>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</si>
  <si>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</si>
  <si>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</si>
  <si>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</si>
  <si>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</si>
  <si>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</si>
  <si>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</si>
  <si>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</si>
  <si>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</si>
  <si>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</si>
  <si>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</si>
  <si>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</si>
  <si>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</si>
  <si>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</si>
  <si>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</si>
  <si>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</si>
  <si>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</si>
  <si>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</si>
  <si>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</si>
  <si>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</si>
  <si>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</si>
  <si>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</si>
  <si>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</si>
  <si>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</si>
  <si>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</si>
  <si>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</si>
  <si>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</si>
  <si>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</si>
  <si>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</si>
  <si>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</si>
  <si>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</si>
  <si>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</si>
  <si>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</si>
  <si>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</si>
  <si>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</si>
  <si>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</si>
  <si>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</si>
  <si>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</si>
  <si>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</si>
  <si>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</si>
  <si>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</si>
  <si>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</si>
  <si>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</si>
  <si>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</si>
  <si>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</si>
  <si>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</si>
  <si>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</si>
  <si>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</si>
  <si>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</si>
  <si>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</si>
  <si>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</si>
  <si>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</si>
  <si>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</si>
  <si>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</si>
  <si>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</si>
  <si>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</si>
  <si>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</si>
  <si>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</si>
  <si>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</si>
  <si>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</si>
  <si>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</si>
  <si>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</si>
  <si>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</si>
  <si>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</si>
  <si>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</si>
  <si>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</si>
  <si>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</si>
  <si>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</si>
  <si>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</si>
  <si>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</si>
  <si>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</si>
  <si>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</si>
  <si>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</si>
  <si>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</si>
  <si>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</si>
  <si>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</si>
  <si>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</si>
  <si>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</si>
  <si>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</si>
  <si>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</si>
  <si>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</si>
  <si>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</si>
  <si>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</si>
  <si>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</si>
  <si>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</si>
  <si>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</si>
  <si>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</si>
  <si>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</si>
  <si>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</si>
  <si>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</si>
  <si>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</si>
  <si>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</si>
  <si>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</si>
  <si>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</si>
  <si>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</si>
  <si>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</si>
  <si>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</si>
  <si>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</si>
  <si>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</si>
  <si>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</si>
  <si>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</si>
  <si>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</si>
  <si>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</si>
  <si>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</si>
  <si>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</si>
  <si>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</si>
  <si>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</si>
  <si>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</si>
  <si>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</si>
  <si>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</si>
  <si>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</si>
  <si>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</si>
  <si>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</si>
  <si>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</si>
  <si>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</si>
  <si>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</si>
  <si>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</si>
  <si>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</si>
  <si>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</si>
  <si>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</si>
  <si>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</si>
  <si>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</si>
  <si>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</si>
  <si>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</si>
  <si>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</si>
  <si>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</si>
  <si>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</si>
  <si>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</si>
  <si>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</si>
  <si>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</si>
  <si>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</si>
  <si>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</si>
  <si>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</si>
  <si>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</si>
  <si>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</si>
  <si>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</si>
  <si>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</si>
  <si>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</si>
  <si>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</si>
  <si>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</si>
  <si>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</si>
  <si>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</si>
  <si>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</si>
  <si>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</si>
  <si>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</si>
  <si>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</si>
  <si>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</si>
  <si>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</si>
  <si>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</si>
  <si>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</si>
  <si>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</si>
  <si>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</si>
  <si>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</si>
  <si>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</si>
  <si>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</si>
  <si>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</si>
  <si>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</si>
  <si>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</si>
  <si>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</si>
  <si>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</si>
  <si>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</si>
  <si>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</si>
  <si>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</si>
  <si>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</si>
  <si>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</si>
  <si>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</si>
  <si>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</si>
  <si>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</si>
  <si>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</si>
  <si>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</si>
  <si>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</si>
  <si>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</si>
  <si>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</si>
  <si>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</si>
  <si>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</si>
  <si>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</si>
  <si>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</si>
  <si>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</si>
  <si>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</si>
  <si>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</si>
  <si>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</si>
  <si>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</si>
  <si>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</si>
  <si>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</si>
  <si>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</si>
  <si>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</si>
  <si>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</si>
  <si>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</si>
  <si>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</si>
  <si>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</si>
  <si>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</si>
  <si>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</si>
  <si>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</si>
  <si>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</si>
  <si>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</si>
  <si>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</si>
  <si>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</si>
  <si>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</si>
  <si>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</si>
  <si>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</si>
  <si>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</si>
  <si>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</si>
  <si>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</si>
  <si>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</si>
  <si>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</si>
  <si>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</si>
  <si>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</si>
  <si>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</si>
  <si>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</si>
  <si>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</si>
  <si>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</si>
  <si>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</si>
  <si>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</si>
  <si>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</si>
  <si>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</si>
  <si>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</si>
  <si>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</si>
  <si>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</si>
  <si>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</si>
  <si>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</si>
  <si>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</si>
  <si>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</si>
  <si>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</si>
  <si>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</si>
  <si>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</si>
  <si>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</si>
  <si>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</si>
  <si>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</si>
  <si>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</si>
  <si>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</si>
  <si>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</si>
  <si>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</si>
  <si>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</si>
  <si>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</si>
  <si>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</si>
  <si>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</si>
  <si>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</si>
  <si>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</si>
  <si>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</si>
  <si>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</si>
  <si>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</si>
  <si>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</si>
  <si>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</si>
  <si>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</si>
  <si>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</si>
  <si>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</si>
  <si>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</si>
  <si>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</si>
  <si>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</si>
  <si>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</si>
  <si>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</si>
  <si>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</si>
  <si>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</si>
  <si>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</si>
  <si>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</si>
  <si>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</si>
  <si>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</si>
  <si>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</si>
  <si>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</si>
  <si>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</si>
  <si>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</si>
  <si>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</si>
  <si>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</si>
  <si>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</si>
  <si>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</si>
  <si>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</si>
  <si>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</si>
  <si>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</si>
  <si>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</si>
  <si>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</si>
  <si>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</si>
  <si>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</si>
  <si>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</si>
  <si>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</si>
  <si>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</si>
  <si>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</si>
  <si>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</si>
  <si>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</si>
  <si>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</si>
  <si>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</si>
  <si>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</si>
  <si>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</si>
  <si>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</si>
  <si>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</si>
  <si>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</si>
  <si>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</si>
  <si>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</si>
  <si>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</si>
  <si>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</si>
  <si>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</si>
  <si>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</si>
  <si>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</si>
  <si>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</si>
  <si>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</si>
  <si>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</si>
  <si>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</si>
  <si>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</si>
  <si>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</si>
  <si>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</si>
  <si>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</si>
  <si>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</si>
  <si>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</si>
  <si>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</si>
  <si>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</si>
  <si>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</si>
  <si>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</si>
  <si>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</si>
  <si>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</si>
  <si>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</si>
  <si>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</si>
  <si>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</si>
  <si>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</si>
  <si>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</si>
  <si>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</si>
  <si>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</si>
  <si>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</si>
  <si>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</si>
  <si>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</si>
  <si>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</si>
  <si>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</si>
  <si>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</si>
  <si>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</si>
  <si>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</si>
  <si>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</si>
  <si>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</si>
  <si>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</si>
  <si>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</si>
  <si>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</si>
  <si>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</si>
  <si>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</si>
  <si>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</si>
  <si>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</si>
  <si>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</si>
  <si>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</si>
  <si>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</si>
  <si>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</si>
  <si>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</si>
  <si>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</si>
  <si>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</si>
  <si>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</si>
  <si>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</si>
  <si>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</si>
  <si>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</si>
  <si>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</si>
  <si>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</si>
  <si>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</si>
  <si>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</si>
  <si>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</si>
  <si>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</si>
  <si>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</si>
  <si>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</si>
  <si>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</si>
  <si>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</si>
  <si>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</si>
  <si>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</si>
  <si>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</si>
  <si>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</si>
  <si>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</si>
  <si>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</si>
  <si>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</si>
  <si>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</si>
  <si>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</si>
  <si>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</si>
  <si>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</si>
  <si>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</si>
  <si>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</si>
  <si>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</si>
  <si>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</si>
  <si>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</si>
  <si>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</si>
  <si>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</si>
  <si>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</si>
  <si>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</si>
  <si>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</si>
  <si>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</si>
  <si>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</si>
  <si>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</si>
  <si>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</si>
  <si>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</si>
  <si>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</si>
  <si>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</si>
  <si>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</si>
  <si>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</si>
  <si>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</si>
  <si>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</si>
  <si>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</si>
  <si>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</si>
  <si>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</si>
  <si>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</si>
  <si>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</si>
  <si>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</si>
  <si>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</si>
  <si>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</si>
  <si>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</si>
  <si>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</si>
  <si>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</si>
  <si>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</si>
  <si>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</si>
  <si>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</si>
  <si>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</si>
  <si>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</si>
  <si>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</si>
  <si>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</si>
  <si>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</si>
  <si>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</si>
  <si>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</si>
  <si>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</si>
  <si>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</si>
  <si>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</si>
  <si>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</si>
  <si>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</si>
  <si>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</si>
  <si>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</si>
  <si>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</si>
  <si>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</si>
  <si>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</si>
  <si>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</si>
  <si>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</si>
  <si>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</si>
  <si>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</si>
  <si>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</si>
  <si>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</si>
  <si>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</si>
  <si>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</si>
  <si>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</si>
  <si>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</si>
  <si>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</si>
  <si>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</si>
  <si>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</si>
  <si>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</si>
  <si>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</si>
  <si>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</si>
  <si>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</si>
  <si>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</si>
  <si>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</si>
  <si>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</si>
  <si>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</si>
  <si>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</si>
  <si>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</si>
  <si>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</si>
  <si>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</si>
  <si>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</si>
  <si>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</si>
  <si>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</si>
  <si>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</si>
  <si>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</si>
  <si>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</si>
  <si>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</si>
  <si>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</si>
  <si>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</si>
  <si>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</si>
  <si>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</si>
  <si>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</si>
  <si>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</si>
  <si>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</si>
  <si>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</si>
  <si>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</si>
  <si>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</si>
  <si>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</si>
  <si>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</si>
  <si>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</si>
  <si>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</si>
  <si>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</si>
  <si>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</si>
  <si>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</si>
  <si>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</si>
  <si>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</si>
  <si>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</si>
  <si>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</si>
  <si>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</si>
  <si>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</si>
  <si>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</si>
  <si>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</si>
  <si>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</si>
  <si>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</si>
  <si>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</si>
  <si>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</si>
  <si>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</si>
  <si>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</si>
  <si>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</si>
  <si>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</si>
  <si>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</si>
  <si>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</si>
  <si>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</si>
  <si>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</si>
  <si>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</si>
  <si>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</si>
  <si>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</si>
  <si>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</si>
  <si>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</si>
  <si>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</si>
  <si>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</si>
  <si>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</si>
  <si>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</si>
  <si>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</si>
  <si>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</si>
  <si>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</si>
  <si>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</si>
  <si>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</si>
  <si>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</si>
  <si>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</si>
  <si>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</si>
  <si>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</si>
  <si>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</si>
  <si>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</si>
  <si>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</si>
  <si>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</si>
  <si>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</si>
  <si>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</si>
  <si>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</si>
  <si>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</si>
  <si>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</si>
  <si>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</si>
  <si>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</si>
  <si>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</si>
  <si>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</si>
  <si>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</si>
  <si>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</si>
  <si>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</si>
  <si>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</si>
  <si>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</si>
  <si>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</si>
  <si>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</si>
  <si>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</si>
  <si>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</si>
  <si>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</si>
  <si>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</si>
  <si>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</si>
  <si>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</si>
  <si>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</si>
  <si>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</si>
  <si>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</si>
  <si>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</si>
  <si>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</si>
  <si>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</si>
  <si>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</si>
  <si>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</si>
  <si>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</si>
  <si>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</si>
  <si>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</si>
  <si>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</si>
  <si>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</si>
  <si>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</si>
  <si>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</si>
  <si>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</si>
  <si>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</si>
  <si>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</si>
  <si>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</si>
  <si>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</si>
  <si>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</si>
  <si>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</si>
  <si>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</si>
  <si>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</si>
  <si>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</si>
  <si>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</si>
  <si>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</si>
  <si>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</si>
  <si>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</si>
  <si>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</si>
  <si>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</si>
  <si>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</si>
  <si>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</si>
  <si>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</si>
  <si>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</si>
  <si>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</si>
  <si>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</si>
  <si>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</si>
  <si>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</si>
  <si>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</si>
  <si>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</si>
  <si>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</si>
  <si>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</si>
  <si>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</si>
  <si>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</si>
  <si>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</si>
  <si>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</si>
  <si>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</si>
  <si>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</si>
  <si>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</si>
  <si>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</si>
  <si>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</si>
  <si>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</si>
  <si>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</si>
  <si>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</si>
  <si>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</si>
  <si>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</si>
  <si>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</si>
  <si>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</si>
  <si>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</si>
  <si>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</si>
  <si>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</si>
  <si>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</si>
  <si>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</si>
  <si>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</si>
  <si>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</si>
  <si>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</si>
  <si>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</si>
  <si>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</si>
  <si>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</si>
  <si>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</si>
  <si>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</si>
  <si>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</si>
  <si>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</si>
  <si>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</si>
  <si>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</si>
  <si>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</si>
  <si>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</si>
  <si>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</si>
  <si>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</si>
  <si>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</si>
  <si>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</si>
  <si>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</si>
  <si>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</si>
  <si>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</si>
  <si>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</si>
  <si>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</si>
  <si>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</si>
  <si>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</si>
  <si>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</si>
  <si>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</si>
  <si>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</si>
  <si>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</si>
  <si>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</si>
  <si>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</si>
  <si>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</si>
  <si>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</si>
  <si>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</si>
  <si>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</si>
  <si>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</si>
  <si>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</si>
  <si>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</si>
  <si>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</si>
  <si>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</si>
  <si>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</si>
  <si>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</si>
  <si>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</si>
  <si>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</si>
  <si>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</si>
  <si>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</si>
  <si>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</si>
  <si>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</si>
  <si>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</si>
  <si>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</si>
  <si>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</si>
  <si>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</si>
  <si>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</si>
  <si>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</si>
  <si>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</si>
  <si>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</si>
  <si>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</si>
  <si>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</si>
  <si>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</si>
  <si>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</si>
  <si>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</si>
  <si>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</si>
  <si>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</si>
  <si>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</si>
  <si>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</si>
  <si>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</si>
  <si>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</si>
  <si>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</si>
  <si>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</si>
  <si>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</si>
  <si>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</si>
  <si>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</si>
  <si>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</si>
  <si>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</si>
  <si>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</si>
  <si>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</si>
  <si>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</si>
  <si>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</si>
  <si>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</si>
  <si>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</si>
  <si>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</si>
  <si>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</si>
  <si>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</si>
  <si>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</si>
  <si>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</si>
  <si>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</si>
  <si>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</si>
  <si>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</si>
  <si>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</si>
  <si>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</si>
  <si>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</si>
  <si>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</si>
  <si>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</si>
  <si>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</si>
  <si>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</si>
  <si>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</si>
  <si>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</si>
  <si>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</si>
  <si>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</si>
  <si>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</si>
  <si>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</si>
  <si>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</si>
  <si>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</si>
  <si>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</si>
  <si>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</si>
  <si>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</si>
  <si>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</si>
  <si>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</si>
  <si>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</si>
  <si>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</si>
  <si>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</si>
  <si>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</si>
  <si>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</si>
  <si>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</si>
  <si>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</si>
  <si>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</si>
  <si>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</si>
  <si>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</si>
  <si>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</si>
  <si>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</si>
  <si>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</si>
  <si>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</si>
  <si>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</si>
  <si>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</si>
  <si>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</si>
  <si>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</si>
  <si>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</si>
  <si>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</si>
  <si>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</si>
  <si>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</si>
  <si>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</si>
  <si>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</si>
  <si>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</si>
  <si>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</si>
  <si>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</si>
  <si>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</si>
  <si>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</si>
  <si>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</si>
  <si>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</si>
  <si>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</si>
  <si>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</si>
  <si>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</si>
  <si>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</si>
  <si>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</si>
  <si>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</si>
  <si>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</si>
  <si>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</si>
  <si>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</si>
  <si>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</si>
  <si>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</si>
  <si>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</si>
  <si>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</si>
  <si>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</si>
  <si>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</si>
  <si>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</si>
  <si>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</si>
  <si>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</si>
  <si>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</si>
  <si>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</si>
  <si>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</si>
  <si>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</si>
  <si>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</si>
  <si>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</si>
  <si>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</si>
  <si>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</si>
  <si>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</si>
  <si>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</si>
  <si>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</si>
  <si>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</si>
  <si>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</si>
  <si>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</si>
  <si>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</si>
  <si>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</si>
  <si>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</si>
  <si>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</si>
  <si>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</si>
  <si>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</si>
  <si>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</si>
  <si>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</si>
  <si>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</si>
  <si>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</si>
  <si>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</si>
  <si>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</si>
  <si>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</si>
  <si>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</si>
  <si>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</si>
  <si>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</si>
  <si>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</si>
  <si>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</si>
  <si>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</si>
  <si>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</si>
  <si>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</si>
  <si>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</si>
  <si>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</si>
  <si>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</si>
  <si>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</si>
  <si>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</si>
  <si>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</si>
  <si>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</si>
  <si>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</si>
  <si>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</si>
  <si>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</si>
  <si>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</si>
  <si>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</si>
  <si>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</si>
  <si>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</si>
  <si>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</si>
  <si>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</si>
  <si>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</si>
  <si>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</si>
  <si>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</si>
  <si>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</si>
  <si>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</si>
  <si>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</si>
  <si>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</si>
  <si>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</si>
  <si>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</si>
  <si>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</si>
  <si>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</si>
  <si>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</si>
  <si>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</si>
  <si>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</si>
  <si>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</si>
  <si>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</si>
  <si>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</si>
  <si>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</si>
  <si>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</si>
  <si>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</si>
  <si>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</si>
  <si>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</si>
  <si>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</si>
  <si>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</si>
  <si>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</si>
  <si>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</si>
  <si>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</si>
  <si>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</si>
  <si>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</si>
  <si>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</si>
  <si>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</si>
  <si>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</si>
  <si>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</si>
  <si>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</si>
  <si>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</si>
  <si>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</si>
  <si>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</si>
  <si>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</si>
  <si>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</si>
  <si>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</si>
  <si>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</si>
  <si>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</si>
  <si>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</si>
  <si>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</si>
  <si>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</si>
  <si>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</si>
  <si>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</si>
  <si>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</si>
  <si>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</si>
  <si>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</si>
  <si>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</si>
  <si>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</si>
  <si>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</si>
  <si>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</si>
  <si>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</si>
  <si>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</si>
  <si>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</si>
  <si>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</si>
  <si>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</si>
  <si>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</si>
  <si>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</si>
  <si>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</si>
  <si>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</si>
  <si>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</si>
  <si>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</si>
  <si>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</si>
  <si>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</si>
  <si>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</si>
  <si>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</si>
  <si>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</si>
  <si>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</si>
  <si>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</si>
  <si>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</si>
  <si>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</si>
  <si>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</si>
  <si>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</si>
  <si>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</si>
  <si>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</si>
  <si>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</si>
  <si>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</si>
  <si>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</si>
  <si>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</si>
  <si>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</si>
  <si>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</si>
  <si>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</si>
  <si>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</si>
  <si>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</si>
  <si>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</si>
  <si>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</si>
  <si>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</si>
  <si>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</si>
  <si>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</si>
  <si>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</si>
  <si>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</si>
  <si>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</si>
  <si>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</si>
  <si>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</si>
  <si>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</si>
  <si>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</si>
  <si>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</si>
  <si>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</si>
  <si>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</si>
  <si>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</si>
  <si>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</si>
  <si>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</si>
  <si>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</si>
  <si>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</si>
  <si>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</si>
  <si>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</si>
  <si>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</si>
  <si>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</si>
  <si>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</si>
  <si>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</si>
  <si>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</si>
  <si>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</si>
  <si>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</si>
  <si>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</si>
  <si>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</si>
  <si>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</si>
  <si>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</si>
  <si>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</si>
  <si>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</si>
  <si>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</si>
  <si>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</si>
  <si>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</si>
  <si>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</si>
  <si>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</si>
  <si>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</si>
  <si>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</si>
  <si>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</si>
  <si>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</si>
  <si>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</si>
  <si>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</si>
  <si>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</si>
  <si>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</si>
  <si>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</si>
  <si>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</si>
  <si>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</si>
  <si>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</si>
  <si>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</si>
  <si>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</si>
  <si>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</si>
  <si>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</si>
  <si>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</si>
  <si>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</si>
  <si>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</si>
  <si>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</si>
  <si>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</si>
  <si>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</si>
  <si>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</si>
  <si>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</si>
  <si>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</si>
  <si>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</si>
  <si>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</si>
  <si>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</si>
  <si>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</si>
  <si>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</si>
  <si>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</si>
  <si>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</si>
  <si>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</si>
  <si>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</si>
  <si>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</si>
  <si>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</si>
  <si>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</si>
  <si>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</si>
  <si>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</si>
  <si>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</si>
  <si>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</si>
  <si>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</si>
  <si>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</si>
  <si>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</si>
  <si>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</si>
  <si>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</si>
  <si>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</si>
  <si>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</si>
  <si>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</si>
  <si>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</si>
  <si>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</si>
  <si>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</si>
  <si>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</si>
  <si>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</si>
  <si>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</si>
  <si>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</si>
  <si>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</si>
  <si>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</si>
  <si>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</si>
  <si>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</si>
  <si>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</si>
  <si>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</si>
  <si>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</si>
  <si>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</si>
  <si>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</si>
  <si>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</si>
  <si>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</si>
  <si>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</si>
  <si>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</si>
  <si>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</si>
  <si>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</si>
  <si>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</si>
  <si>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</si>
  <si>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</si>
  <si>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</si>
  <si>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</si>
  <si>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</si>
  <si>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</si>
  <si>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</si>
  <si>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</si>
  <si>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</si>
  <si>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</si>
  <si>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</si>
  <si>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</si>
  <si>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</si>
  <si>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</si>
  <si>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</si>
  <si>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</si>
  <si>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</si>
  <si>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</si>
  <si>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</si>
  <si>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</si>
  <si>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</si>
  <si>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</si>
  <si>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</si>
  <si>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</si>
  <si>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</si>
  <si>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</si>
  <si>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</si>
  <si>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</si>
  <si>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</si>
  <si>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</si>
  <si>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</si>
  <si>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</si>
  <si>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</si>
  <si>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</si>
  <si>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</si>
  <si>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</si>
  <si>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</si>
  <si>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</si>
  <si>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</si>
  <si>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</si>
  <si>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</si>
  <si>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</si>
  <si>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</si>
  <si>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</si>
  <si>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</si>
  <si>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</si>
  <si>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</si>
  <si>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</si>
  <si>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</si>
  <si>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</si>
  <si>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</si>
  <si>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</si>
  <si>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</si>
  <si>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</si>
  <si>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</si>
  <si>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</si>
  <si>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</si>
  <si>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</si>
  <si>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</si>
  <si>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</si>
  <si>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</si>
  <si>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</si>
  <si>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</si>
  <si>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</si>
  <si>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</si>
  <si>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</si>
  <si>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</si>
  <si>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</si>
  <si>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</si>
  <si>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</si>
  <si>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</si>
  <si>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</si>
  <si>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</si>
  <si>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</si>
  <si>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</si>
  <si>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</si>
  <si>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</si>
  <si>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</si>
  <si>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</si>
  <si>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</si>
  <si>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</si>
  <si>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</si>
  <si>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</si>
  <si>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</si>
  <si>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</si>
  <si>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</si>
  <si>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</si>
  <si>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</si>
  <si>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</si>
  <si>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</si>
  <si>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</si>
  <si>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</si>
  <si>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</si>
  <si>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</si>
  <si>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</si>
  <si>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</si>
  <si>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</si>
  <si>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</si>
  <si>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</si>
  <si>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</si>
  <si>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</si>
  <si>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</si>
  <si>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</si>
  <si>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</si>
  <si>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</si>
  <si>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</si>
  <si>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</si>
  <si>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</si>
  <si>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</si>
  <si>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</si>
  <si>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</si>
  <si>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</si>
  <si>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</si>
  <si>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</si>
  <si>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</si>
  <si>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</si>
  <si>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</si>
  <si>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</si>
  <si>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</si>
  <si>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</si>
  <si>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</si>
  <si>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</si>
  <si>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</si>
  <si>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</si>
  <si>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</si>
  <si>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</si>
  <si>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</si>
  <si>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</si>
  <si>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</si>
  <si>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</si>
  <si>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</si>
  <si>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</si>
  <si>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</si>
  <si>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</si>
  <si>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</si>
  <si>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</si>
  <si>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</si>
  <si>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</si>
  <si>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</si>
  <si>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</si>
  <si>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</si>
  <si>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</si>
  <si>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</si>
  <si>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</si>
  <si>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</si>
  <si>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</si>
  <si>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</si>
  <si>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</si>
  <si>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</si>
  <si>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</si>
  <si>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</si>
  <si>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</si>
  <si>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</si>
  <si>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</si>
  <si>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</si>
  <si>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</si>
  <si>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</si>
  <si>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</si>
  <si>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</si>
  <si>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</si>
  <si>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</si>
  <si>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</si>
  <si>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</si>
  <si>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</si>
  <si>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</si>
  <si>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</si>
  <si>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</si>
  <si>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</si>
  <si>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</si>
  <si>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</si>
  <si>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</si>
  <si>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</si>
  <si>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</si>
  <si>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</si>
  <si>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</si>
  <si>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</si>
  <si>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</si>
  <si>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</si>
  <si>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</si>
  <si>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</si>
  <si>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</si>
  <si>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</si>
  <si>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</si>
  <si>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</si>
  <si>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</si>
  <si>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</si>
  <si>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</si>
  <si>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</si>
  <si>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</si>
  <si>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</si>
  <si>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</si>
  <si>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</si>
  <si>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</si>
  <si>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</si>
  <si>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</si>
  <si>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</si>
  <si>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</si>
  <si>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</si>
  <si>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</si>
  <si>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</si>
  <si>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</si>
  <si>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</si>
  <si>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</si>
  <si>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</si>
  <si>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</si>
  <si>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</si>
  <si>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</si>
  <si>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</si>
  <si>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</si>
  <si>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</si>
  <si>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</si>
  <si>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</si>
  <si>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</si>
  <si>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</si>
  <si>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</si>
  <si>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</si>
  <si>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</si>
  <si>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</si>
  <si>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</si>
  <si>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</si>
  <si>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</si>
  <si>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</si>
  <si>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</si>
  <si>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</si>
  <si>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</si>
  <si>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</si>
  <si>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</si>
  <si>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</si>
  <si>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</si>
  <si>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</si>
  <si>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</si>
  <si>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</si>
  <si>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</si>
  <si>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</si>
  <si>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</si>
  <si>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</si>
  <si>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</si>
  <si>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</si>
  <si>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</si>
  <si>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</si>
  <si>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</si>
  <si>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</si>
  <si>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</si>
  <si>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</si>
  <si>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</si>
  <si>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</si>
  <si>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</si>
  <si>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</si>
  <si>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</si>
  <si>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</si>
  <si>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</si>
  <si>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</si>
  <si>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</si>
  <si>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</si>
  <si>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</si>
  <si>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</si>
  <si>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</si>
  <si>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</si>
  <si>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</si>
  <si>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</si>
  <si>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</si>
  <si>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</si>
  <si>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</si>
  <si>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</si>
  <si>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</si>
  <si>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</si>
  <si>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</si>
  <si>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</si>
  <si>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</si>
  <si>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</si>
  <si>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</si>
  <si>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</si>
  <si>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</si>
  <si>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</si>
  <si>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</si>
  <si>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</si>
  <si>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</si>
  <si>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</si>
  <si>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</si>
  <si>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</si>
  <si>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</si>
  <si>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</si>
  <si>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</si>
  <si>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</si>
  <si>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</si>
  <si>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</si>
  <si>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</si>
  <si>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</si>
  <si>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</si>
  <si>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</si>
  <si>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</si>
  <si>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</si>
  <si>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</si>
  <si>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</si>
  <si>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</si>
  <si>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</si>
  <si>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</si>
  <si>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</si>
  <si>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</si>
  <si>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</si>
  <si>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</si>
  <si>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</si>
  <si>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</si>
  <si>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</si>
  <si>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</si>
  <si>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</si>
  <si>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</si>
  <si>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</si>
  <si>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</si>
  <si>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</si>
  <si>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</si>
  <si>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</si>
  <si>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</si>
  <si>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</si>
  <si>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</si>
  <si>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</si>
  <si>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</si>
  <si>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</si>
  <si>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</si>
  <si>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</si>
  <si>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</si>
  <si>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</si>
  <si>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</si>
  <si>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</si>
  <si>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</si>
  <si>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</si>
  <si>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</si>
  <si>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</si>
  <si>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</si>
  <si>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</si>
  <si>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</si>
  <si>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</si>
  <si>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</si>
  <si>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</si>
  <si>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</si>
  <si>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</si>
  <si>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</si>
  <si>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</si>
  <si>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</si>
  <si>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</si>
  <si>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</si>
  <si>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</si>
  <si>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</si>
  <si>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</si>
  <si>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</si>
  <si>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</si>
  <si>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</si>
  <si>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</si>
  <si>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</si>
  <si>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</si>
  <si>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</si>
  <si>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</si>
  <si>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</si>
  <si>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</si>
  <si>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</si>
  <si>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</si>
  <si>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</si>
  <si>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</si>
  <si>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</si>
  <si>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</si>
  <si>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</si>
  <si>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</si>
  <si>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</si>
  <si>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</si>
  <si>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</si>
  <si>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</si>
  <si>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</si>
  <si>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</si>
  <si>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</si>
  <si>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</si>
  <si>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</si>
  <si>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</si>
  <si>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</si>
  <si>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</si>
  <si>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</si>
  <si>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</si>
  <si>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</si>
  <si>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</si>
  <si>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</si>
  <si>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</si>
  <si>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</si>
  <si>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</si>
  <si>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</si>
  <si>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</si>
  <si>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</si>
  <si>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</si>
  <si>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</si>
  <si>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</si>
  <si>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</si>
  <si>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</si>
  <si>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</si>
  <si>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</si>
  <si>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</si>
  <si>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</si>
  <si>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</si>
  <si>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</si>
  <si>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</si>
  <si>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</si>
  <si>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</si>
  <si>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</si>
  <si>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</si>
  <si>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</si>
  <si>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</si>
  <si>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</si>
  <si>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</si>
  <si>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</si>
  <si>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</si>
  <si>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</si>
  <si>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</si>
  <si>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</si>
  <si>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</si>
  <si>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</si>
  <si>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</si>
  <si>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</si>
  <si>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</si>
  <si>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</si>
  <si>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</si>
  <si>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</si>
  <si>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</si>
  <si>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</si>
  <si>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</si>
  <si>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</si>
  <si>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</si>
  <si>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</si>
  <si>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</si>
  <si>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</si>
  <si>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</si>
  <si>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</si>
  <si>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</si>
  <si>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</si>
  <si>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</si>
  <si>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</si>
  <si>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</si>
  <si>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</si>
  <si>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</si>
  <si>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</si>
  <si>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</si>
  <si>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</si>
  <si>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</si>
  <si>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</si>
  <si>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</si>
  <si>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</si>
  <si>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</si>
  <si>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</si>
  <si>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</si>
  <si>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</si>
  <si>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</si>
  <si>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</si>
  <si>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</si>
  <si>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</si>
  <si>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</si>
  <si>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</si>
  <si>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</si>
  <si>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</si>
  <si>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</si>
  <si>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</si>
  <si>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</si>
  <si>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</si>
  <si>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</si>
  <si>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</si>
  <si>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</si>
  <si>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</si>
  <si>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</si>
  <si>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</si>
  <si>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</si>
  <si>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</si>
  <si>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</si>
  <si>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</si>
  <si>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</si>
  <si>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</si>
  <si>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</si>
  <si>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</si>
  <si>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</si>
  <si>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</si>
  <si>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</si>
  <si>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</si>
  <si>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</si>
  <si>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</si>
  <si>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</si>
  <si>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</si>
  <si>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</si>
  <si>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</si>
  <si>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</si>
  <si>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</si>
  <si>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</si>
  <si>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</si>
  <si>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</si>
  <si>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</si>
  <si>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</si>
  <si>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</si>
  <si>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</si>
  <si>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</si>
  <si>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</si>
  <si>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</si>
  <si>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</si>
  <si>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</si>
  <si>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</si>
  <si>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</si>
  <si>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</si>
  <si>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</si>
  <si>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</si>
  <si>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</si>
  <si>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</si>
  <si>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</si>
  <si>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</si>
  <si>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</si>
  <si>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</si>
  <si>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</si>
  <si>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</si>
  <si>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</si>
  <si>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</si>
  <si>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</si>
  <si>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</si>
  <si>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</si>
  <si>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</si>
  <si>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</si>
  <si>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</si>
  <si>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</si>
  <si>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</si>
  <si>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</si>
  <si>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</si>
  <si>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</si>
  <si>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</si>
  <si>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</si>
  <si>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</si>
  <si>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</si>
  <si>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</si>
  <si>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</si>
  <si>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</si>
  <si>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</si>
  <si>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</si>
  <si>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</si>
  <si>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</si>
  <si>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</si>
  <si>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</si>
  <si>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</si>
  <si>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</si>
  <si>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</si>
  <si>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</si>
  <si>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</si>
  <si>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</si>
  <si>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</si>
  <si>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</si>
  <si>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</si>
  <si>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</si>
  <si>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</si>
  <si>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</si>
  <si>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</si>
  <si>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</si>
  <si>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</si>
  <si>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</si>
  <si>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</si>
  <si>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</si>
  <si>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</si>
  <si>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</si>
  <si>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</si>
  <si>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</si>
  <si>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</si>
  <si>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</si>
  <si>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</si>
  <si>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</si>
  <si>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</si>
  <si>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</si>
  <si>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</si>
  <si>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</si>
  <si>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</si>
  <si>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</si>
  <si>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</si>
  <si>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</si>
  <si>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</si>
  <si>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</si>
  <si>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</si>
  <si>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</si>
  <si>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</si>
  <si>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</si>
  <si>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</si>
  <si>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</si>
  <si>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</si>
  <si>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</si>
  <si>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</si>
  <si>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</si>
  <si>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</si>
  <si>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</si>
  <si>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</si>
  <si>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</si>
  <si>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</si>
  <si>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</si>
  <si>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</si>
  <si>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</si>
  <si>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</si>
  <si>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</si>
  <si>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</si>
  <si>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</si>
  <si>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</si>
  <si>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</si>
  <si>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</si>
  <si>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</si>
  <si>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</si>
  <si>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</si>
  <si>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</si>
  <si>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</si>
  <si>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</si>
  <si>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</si>
  <si>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</si>
  <si>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</si>
  <si>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</si>
  <si>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</si>
  <si>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</si>
  <si>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</si>
  <si>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</si>
  <si>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</si>
  <si>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</si>
  <si>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</si>
  <si>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</si>
  <si>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</si>
  <si>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</si>
  <si>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</si>
  <si>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</si>
  <si>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</si>
  <si>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</si>
  <si>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</si>
  <si>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</si>
  <si>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</si>
  <si>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</si>
  <si>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</si>
  <si>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</si>
  <si>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</si>
  <si>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</si>
  <si>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</si>
  <si>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</si>
  <si>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</si>
  <si>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</si>
  <si>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</si>
  <si>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</si>
  <si>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</si>
  <si>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</si>
  <si>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</si>
  <si>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</si>
  <si>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</si>
  <si>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</si>
  <si>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</si>
  <si>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</si>
  <si>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</si>
  <si>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</si>
  <si>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</si>
  <si>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</si>
  <si>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</si>
  <si>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</si>
  <si>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</si>
  <si>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</si>
  <si>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</si>
  <si>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</si>
  <si>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</si>
  <si>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</si>
  <si>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</si>
  <si>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</si>
  <si>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</si>
  <si>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</si>
  <si>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</si>
  <si>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</si>
  <si>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</si>
  <si>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</si>
  <si>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</si>
  <si>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</si>
  <si>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</si>
  <si>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</si>
  <si>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</si>
  <si>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</si>
  <si>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</si>
  <si>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</si>
  <si>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</si>
  <si>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</si>
  <si>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</si>
  <si>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</si>
  <si>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</si>
  <si>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</si>
  <si>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</si>
  <si>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</si>
  <si>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</si>
  <si>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</si>
  <si>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</si>
  <si>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</si>
  <si>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</si>
  <si>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</si>
  <si>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</si>
  <si>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</si>
  <si>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</si>
  <si>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</si>
  <si>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</si>
  <si>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</si>
  <si>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</si>
  <si>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</si>
  <si>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</si>
  <si>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</si>
  <si>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</si>
  <si>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</si>
  <si>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</si>
  <si>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</si>
  <si>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</si>
  <si>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</si>
  <si>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</si>
  <si>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</si>
  <si>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</si>
  <si>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</si>
  <si>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</si>
  <si>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</si>
  <si>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</si>
  <si>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</si>
  <si>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</si>
  <si>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</si>
  <si>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</si>
  <si>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</si>
  <si>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</si>
  <si>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</si>
  <si>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</si>
  <si>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</si>
  <si>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</si>
  <si>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</si>
  <si>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</si>
  <si>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</si>
  <si>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</si>
  <si>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</si>
  <si>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</si>
  <si>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</si>
  <si>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</si>
  <si>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</si>
  <si>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</si>
  <si>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</si>
  <si>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</si>
  <si>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</si>
  <si>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</si>
  <si>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</si>
  <si>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</si>
  <si>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</si>
  <si>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</si>
  <si>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</si>
  <si>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</si>
  <si>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</si>
  <si>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</si>
  <si>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</si>
  <si>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</si>
  <si>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</si>
  <si>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</si>
  <si>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</si>
  <si>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</si>
  <si>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</si>
  <si>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</si>
  <si>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</si>
  <si>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</si>
  <si>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</si>
  <si>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</si>
  <si>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</si>
  <si>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</si>
  <si>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</si>
  <si>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</si>
  <si>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</si>
  <si>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</si>
  <si>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</si>
  <si>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</si>
  <si>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</si>
  <si>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</si>
  <si>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</si>
  <si>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</si>
  <si>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</si>
  <si>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</si>
  <si>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</si>
  <si>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</si>
  <si>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</si>
  <si>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</si>
  <si>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</si>
  <si>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</si>
  <si>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</si>
  <si>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</si>
  <si>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</si>
  <si>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</si>
  <si>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</si>
  <si>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</si>
  <si>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</si>
  <si>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</si>
  <si>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</si>
  <si>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</si>
  <si>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</si>
  <si>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</si>
  <si>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</si>
  <si>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</si>
  <si>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</si>
  <si>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</si>
  <si>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</si>
  <si>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</si>
  <si>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</si>
  <si>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</si>
  <si>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</si>
  <si>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</si>
  <si>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</si>
  <si>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</si>
  <si>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</si>
  <si>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</si>
  <si>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</si>
  <si>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</si>
  <si>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</si>
  <si>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</si>
  <si>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</si>
  <si>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</si>
  <si>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</si>
  <si>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</si>
  <si>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</si>
  <si>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</si>
  <si>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</si>
  <si>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</si>
  <si>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</si>
  <si>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</si>
  <si>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</si>
  <si>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</si>
  <si>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</si>
  <si>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</si>
  <si>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</si>
  <si>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</si>
  <si>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</si>
  <si>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</si>
  <si>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</si>
  <si>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</si>
  <si>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</si>
  <si>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</si>
  <si>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</si>
  <si>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</si>
  <si>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</si>
  <si>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</si>
  <si>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</si>
  <si>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</si>
  <si>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</si>
  <si>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</si>
  <si>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</si>
  <si>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</si>
  <si>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</si>
  <si>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</si>
  <si>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</si>
  <si>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</si>
  <si>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</si>
  <si>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</si>
  <si>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</si>
  <si>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</si>
  <si>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</si>
  <si>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</si>
  <si>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</si>
  <si>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</si>
  <si>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</si>
  <si>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</si>
  <si>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</si>
  <si>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</si>
  <si>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</si>
  <si>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</si>
  <si>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</si>
  <si>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</si>
  <si>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</si>
  <si>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</si>
  <si>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</si>
  <si>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</si>
  <si>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</si>
  <si>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</si>
  <si>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</si>
  <si>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</si>
  <si>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</si>
  <si>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</si>
  <si>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</si>
  <si>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</si>
  <si>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</si>
  <si>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</si>
  <si>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</si>
  <si>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</si>
  <si>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</si>
  <si>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</si>
  <si>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</si>
  <si>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</si>
  <si>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</si>
  <si>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</si>
  <si>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</si>
  <si>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</si>
  <si>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</si>
  <si>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</si>
  <si>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</si>
  <si>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</si>
  <si>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</si>
  <si>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</si>
  <si>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</si>
  <si>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</si>
  <si>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</si>
  <si>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</si>
  <si>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</si>
  <si>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</si>
  <si>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</si>
  <si>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</si>
  <si>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</si>
  <si>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</si>
  <si>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</si>
  <si>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</si>
  <si>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</si>
  <si>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</si>
  <si>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</si>
  <si>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</si>
  <si>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</si>
  <si>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</si>
  <si>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</si>
  <si>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</si>
  <si>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</si>
  <si>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</si>
  <si>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</si>
  <si>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</si>
  <si>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</si>
  <si>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</si>
  <si>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</si>
  <si>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</si>
  <si>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</si>
  <si>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</si>
  <si>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</si>
  <si>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</si>
  <si>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</si>
  <si>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</si>
  <si>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</si>
  <si>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</si>
  <si>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</si>
  <si>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</si>
  <si>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</si>
  <si>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</si>
  <si>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</si>
  <si>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</si>
  <si>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</si>
  <si>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</si>
  <si>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</si>
  <si>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</si>
  <si>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</si>
  <si>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</si>
  <si>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</si>
  <si>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</si>
  <si>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</si>
  <si>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</si>
  <si>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</si>
  <si>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</si>
  <si>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</si>
  <si>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</si>
  <si>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</si>
  <si>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</si>
  <si>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</si>
  <si>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</si>
  <si>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</si>
  <si>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</si>
  <si>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</si>
  <si>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</si>
  <si>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</si>
  <si>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</si>
  <si>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</si>
  <si>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</si>
  <si>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</si>
  <si>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</si>
  <si>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</si>
  <si>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</si>
  <si>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</si>
  <si>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</si>
  <si>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</si>
  <si>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</si>
  <si>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</si>
  <si>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</si>
  <si>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</si>
  <si>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</si>
  <si>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</si>
  <si>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</si>
  <si>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</si>
  <si>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</si>
  <si>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</si>
  <si>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</si>
  <si>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</si>
  <si>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</si>
  <si>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</si>
  <si>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</si>
  <si>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</si>
  <si>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</si>
  <si>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</si>
  <si>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</si>
  <si>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</si>
  <si>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</si>
  <si>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</si>
  <si>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</si>
  <si>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</si>
  <si>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</si>
  <si>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</si>
  <si>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</si>
  <si>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</si>
  <si>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</si>
  <si>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</si>
  <si>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</si>
  <si>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</si>
  <si>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</si>
  <si>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</si>
  <si>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</si>
  <si>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</si>
  <si>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</si>
  <si>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</si>
  <si>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</si>
  <si>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</si>
  <si>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</si>
  <si>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</si>
  <si>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</si>
  <si>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</si>
  <si>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</si>
  <si>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</si>
  <si>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</si>
  <si>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</si>
  <si>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</si>
  <si>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</si>
  <si>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</si>
  <si>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</si>
  <si>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</si>
  <si>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</si>
  <si>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</si>
  <si>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</si>
  <si>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</si>
  <si>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</si>
  <si>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</si>
  <si>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</si>
  <si>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</si>
  <si>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</si>
  <si>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</si>
  <si>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</si>
  <si>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</si>
  <si>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</si>
  <si>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</si>
  <si>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</si>
  <si>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</si>
  <si>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</si>
  <si>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</si>
  <si>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</si>
  <si>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</si>
  <si>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</si>
  <si>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</si>
  <si>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</si>
  <si>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</si>
  <si>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</si>
  <si>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</si>
  <si>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</si>
  <si>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</si>
  <si>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</si>
  <si>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</si>
  <si>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</si>
  <si>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</si>
  <si>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</si>
  <si>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</si>
  <si>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</si>
  <si>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</si>
  <si>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</si>
  <si>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</si>
  <si>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</si>
  <si>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</si>
  <si>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</si>
  <si>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</si>
  <si>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</si>
  <si>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</si>
  <si>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</si>
  <si>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</si>
  <si>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</si>
  <si>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</si>
  <si>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</si>
  <si>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</si>
  <si>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</si>
  <si>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</si>
  <si>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</si>
  <si>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</si>
  <si>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</si>
  <si>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</si>
  <si>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</si>
  <si>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</si>
  <si>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</si>
  <si>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</si>
  <si>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</si>
  <si>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</si>
  <si>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</si>
  <si>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</si>
  <si>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</si>
  <si>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</si>
  <si>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</si>
  <si>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</si>
  <si>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</si>
  <si>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</si>
  <si>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</si>
  <si>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</si>
  <si>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</si>
  <si>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</si>
  <si>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</si>
  <si>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</si>
  <si>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</si>
  <si>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</si>
  <si>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</si>
  <si>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</si>
  <si>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</si>
  <si>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</si>
  <si>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</si>
  <si>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</si>
  <si>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</si>
  <si>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</si>
  <si>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</si>
  <si>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</si>
  <si>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</si>
  <si>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</si>
  <si>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</si>
  <si>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</si>
  <si>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</si>
  <si>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</si>
  <si>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</si>
  <si>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</si>
  <si>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</si>
  <si>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</si>
  <si>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</si>
  <si>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</si>
  <si>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</si>
  <si>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</si>
  <si>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</si>
  <si>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</si>
  <si>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</si>
  <si>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</si>
  <si>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</si>
  <si>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</si>
  <si>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</si>
  <si>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</si>
  <si>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</si>
  <si>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</si>
  <si>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</si>
  <si>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</si>
  <si>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</si>
  <si>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</si>
  <si>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</si>
  <si>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</si>
  <si>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</si>
  <si>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</si>
  <si>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</si>
  <si>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</si>
  <si>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</si>
  <si>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</si>
  <si>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</si>
  <si>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</si>
  <si>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</si>
  <si>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</si>
  <si>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</si>
  <si>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</si>
  <si>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</si>
  <si>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</si>
  <si>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</si>
  <si>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</si>
  <si>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</si>
  <si>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</si>
  <si>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</si>
  <si>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</si>
  <si>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</si>
  <si>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</si>
  <si>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</si>
  <si>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</si>
  <si>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</si>
  <si>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</si>
  <si>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</si>
  <si>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</si>
  <si>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</si>
  <si>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</si>
  <si>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</si>
  <si>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</si>
  <si>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</si>
  <si>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</si>
  <si>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</si>
  <si>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</si>
  <si>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</si>
  <si>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</si>
  <si>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</si>
  <si>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</si>
  <si>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</si>
  <si>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</si>
  <si>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</si>
  <si>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</si>
  <si>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</si>
  <si>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</si>
  <si>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</si>
  <si>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</si>
  <si>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</si>
  <si>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</si>
  <si>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</si>
  <si>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</si>
  <si>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</si>
  <si>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</si>
  <si>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</si>
  <si>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</si>
  <si>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</si>
  <si>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</si>
  <si>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</si>
  <si>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</si>
  <si>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</si>
  <si>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</si>
  <si>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</si>
  <si>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</si>
  <si>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</si>
  <si>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</si>
  <si>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</si>
  <si>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</si>
  <si>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</si>
  <si>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</si>
  <si>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</si>
  <si>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</si>
  <si>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</si>
  <si>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</si>
  <si>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</si>
  <si>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</si>
  <si>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</si>
  <si>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</si>
  <si>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</si>
  <si>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</si>
  <si>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</si>
  <si>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</si>
  <si>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</si>
  <si>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</si>
  <si>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</si>
  <si>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</si>
  <si>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</si>
  <si>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</si>
  <si>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</si>
  <si>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</si>
  <si>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</si>
  <si>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</si>
  <si>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</si>
  <si>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</si>
  <si>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</si>
  <si>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</si>
  <si>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</si>
  <si>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</si>
  <si>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</si>
  <si>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</si>
  <si>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</si>
  <si>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</si>
  <si>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</si>
  <si>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</si>
  <si>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</si>
  <si>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</si>
  <si>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</si>
  <si>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</si>
  <si>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</si>
  <si>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</si>
  <si>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</si>
  <si>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</si>
  <si>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</si>
  <si>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</si>
  <si>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</si>
  <si>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</si>
  <si>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</si>
  <si>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</si>
  <si>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</si>
  <si>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</si>
  <si>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</si>
  <si>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</si>
  <si>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</si>
  <si>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</si>
  <si>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</si>
  <si>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</si>
  <si>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</si>
  <si>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</si>
  <si>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</si>
  <si>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</si>
  <si>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</si>
  <si>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</si>
  <si>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</si>
  <si>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</si>
  <si>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</si>
  <si>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</si>
  <si>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</si>
  <si>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</si>
  <si>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</si>
  <si>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</si>
  <si>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</si>
  <si>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</si>
  <si>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</si>
  <si>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</si>
  <si>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</si>
  <si>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</si>
  <si>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</si>
  <si>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</si>
  <si>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</si>
  <si>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</si>
  <si>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</si>
  <si>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</si>
  <si>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</si>
  <si>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</si>
  <si>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</si>
  <si>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</si>
  <si>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</si>
  <si>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</si>
  <si>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</si>
  <si>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</si>
  <si>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</si>
  <si>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</si>
  <si>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</si>
  <si>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</si>
  <si>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</si>
  <si>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</si>
  <si>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</si>
  <si>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</si>
  <si>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</si>
  <si>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</si>
  <si>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</si>
  <si>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</si>
  <si>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</si>
  <si>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</si>
  <si>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</si>
  <si>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</si>
  <si>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</si>
  <si>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</si>
  <si>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</si>
  <si>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</si>
  <si>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</si>
  <si>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</si>
  <si>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</si>
  <si>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</si>
  <si>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</si>
  <si>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</si>
  <si>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</si>
  <si>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</si>
  <si>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</si>
  <si>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</si>
  <si>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</si>
  <si>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</si>
  <si>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</si>
  <si>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</si>
  <si>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</si>
  <si>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</si>
  <si>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</si>
  <si>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</si>
  <si>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</si>
  <si>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</si>
  <si>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</si>
  <si>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</si>
  <si>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</si>
  <si>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</si>
  <si>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</si>
  <si>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</si>
  <si>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</si>
  <si>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</si>
  <si>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</si>
  <si>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</si>
  <si>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</si>
  <si>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</si>
  <si>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</si>
  <si>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</si>
  <si>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</si>
  <si>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</si>
  <si>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</si>
  <si>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</si>
  <si>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</si>
  <si>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</si>
  <si>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</si>
  <si>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</si>
  <si>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</si>
  <si>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</si>
  <si>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</si>
  <si>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</si>
  <si>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</si>
  <si>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</si>
  <si>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</si>
  <si>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</si>
  <si>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</si>
  <si>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</si>
  <si>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</si>
  <si>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</si>
  <si>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</si>
  <si>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</si>
  <si>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</si>
  <si>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</si>
  <si>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</si>
  <si>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</si>
  <si>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</si>
  <si>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</si>
  <si>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</si>
  <si>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</si>
  <si>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</si>
  <si>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</si>
  <si>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</si>
  <si>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</si>
  <si>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</si>
  <si>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</si>
  <si>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</si>
  <si>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</si>
  <si>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</si>
  <si>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</si>
  <si>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</si>
  <si>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</si>
  <si>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</si>
  <si>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</si>
  <si>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</si>
  <si>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</si>
  <si>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</si>
  <si>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</si>
  <si>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</si>
  <si>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</si>
  <si>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</si>
  <si>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</si>
  <si>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</si>
  <si>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</si>
  <si>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</si>
  <si>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</si>
  <si>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</si>
  <si>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</si>
  <si>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</si>
  <si>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</si>
  <si>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</si>
  <si>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</si>
  <si>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</si>
  <si>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</si>
  <si>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</si>
  <si>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</si>
  <si>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</si>
  <si>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</si>
  <si>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</si>
  <si>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</si>
  <si>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</si>
  <si>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</si>
  <si>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</si>
  <si>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</si>
  <si>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</si>
  <si>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</si>
  <si>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</si>
  <si>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</si>
  <si>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</si>
  <si>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</si>
  <si>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</si>
  <si>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</si>
  <si>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</si>
  <si>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</si>
  <si>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</si>
  <si>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</si>
  <si>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</si>
  <si>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</si>
  <si>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</si>
  <si>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</si>
  <si>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</si>
  <si>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</si>
  <si>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</si>
  <si>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</si>
  <si>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</si>
  <si>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</si>
  <si>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</si>
  <si>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</si>
  <si>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</si>
  <si>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</si>
  <si>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</si>
  <si>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</si>
  <si>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</si>
  <si>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</si>
  <si>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</si>
  <si>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</si>
  <si>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</si>
  <si>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</si>
  <si>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</si>
  <si>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</si>
  <si>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</si>
  <si>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</si>
  <si>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</si>
  <si>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</si>
  <si>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</si>
  <si>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</si>
  <si>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</si>
  <si>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</si>
  <si>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</si>
  <si>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</si>
  <si>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</si>
  <si>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</si>
  <si>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</si>
  <si>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</si>
  <si>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</si>
  <si>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</si>
  <si>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</si>
  <si>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</si>
  <si>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</si>
  <si>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</si>
  <si>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</si>
  <si>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</si>
  <si>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</si>
  <si>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</si>
  <si>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</si>
  <si>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</si>
  <si>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</si>
  <si>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</si>
  <si>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</si>
  <si>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</si>
  <si>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</si>
  <si>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</si>
  <si>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</si>
  <si>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</si>
  <si>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</si>
  <si>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</si>
  <si>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</si>
  <si>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</si>
  <si>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</si>
  <si>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</si>
  <si>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</si>
  <si>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</si>
  <si>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</si>
  <si>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</si>
  <si>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</si>
  <si>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</si>
  <si>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</si>
  <si>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</si>
  <si>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</si>
  <si>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</si>
  <si>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</si>
  <si>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</si>
  <si>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</si>
  <si>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</si>
  <si>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</si>
  <si>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</si>
  <si>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</si>
  <si>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</si>
  <si>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</si>
  <si>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</si>
  <si>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</si>
  <si>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</si>
  <si>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</si>
  <si>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</si>
  <si>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</si>
  <si>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</si>
  <si>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</si>
  <si>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</si>
  <si>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</si>
  <si>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</si>
  <si>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</si>
  <si>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</si>
  <si>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</si>
  <si>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</si>
  <si>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</si>
  <si>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</si>
  <si>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</si>
  <si>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</si>
  <si>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</si>
  <si>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</si>
  <si>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</si>
  <si>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</si>
  <si>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</si>
  <si>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</si>
  <si>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</si>
  <si>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</si>
  <si>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</si>
  <si>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</si>
  <si>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</si>
  <si>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</si>
  <si>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</si>
  <si>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</si>
  <si>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</si>
  <si>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</si>
  <si>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</si>
  <si>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</si>
  <si>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</si>
  <si>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</si>
  <si>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</si>
  <si>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</si>
  <si>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</si>
  <si>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</si>
  <si>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</si>
  <si>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</si>
  <si>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</si>
  <si>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</si>
  <si>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</si>
  <si>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</si>
  <si>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</si>
  <si>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</si>
  <si>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</si>
  <si>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</si>
  <si>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</si>
  <si>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</si>
  <si>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</si>
  <si>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</si>
  <si>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</si>
  <si>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</si>
  <si>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</si>
  <si>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</si>
  <si>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</si>
  <si>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</si>
  <si>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</si>
  <si>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</si>
  <si>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</si>
  <si>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</si>
  <si>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</si>
  <si>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</si>
  <si>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</si>
  <si>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</si>
  <si>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</si>
  <si>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</si>
  <si>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</si>
  <si>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</si>
  <si>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</si>
  <si>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</si>
  <si>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</si>
  <si>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</si>
  <si>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</si>
  <si>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</si>
  <si>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</si>
  <si>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</si>
  <si>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</si>
  <si>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</si>
  <si>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</si>
  <si>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</si>
  <si>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</si>
  <si>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</si>
  <si>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</si>
  <si>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</si>
  <si>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</si>
  <si>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</si>
  <si>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</si>
  <si>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</si>
  <si>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</si>
  <si>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</si>
  <si>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</si>
  <si>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</si>
  <si>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</si>
  <si>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</si>
  <si>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</si>
  <si>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</si>
  <si>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</si>
  <si>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</si>
  <si>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</si>
  <si>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</si>
  <si>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</si>
  <si>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</si>
  <si>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</si>
  <si>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</si>
  <si>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</si>
  <si>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</si>
  <si>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</si>
  <si>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</si>
  <si>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</si>
  <si>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</si>
  <si>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</si>
  <si>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</si>
  <si>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</si>
  <si>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</si>
  <si>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</si>
  <si>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</si>
  <si>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</si>
  <si>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</si>
  <si>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</si>
  <si>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</si>
  <si>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</si>
  <si>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</si>
  <si>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</si>
  <si>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</si>
  <si>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</si>
  <si>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</si>
  <si>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</si>
  <si>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</si>
  <si>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</si>
  <si>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</si>
  <si>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</si>
  <si>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</si>
  <si>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</si>
  <si>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</si>
  <si>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</si>
  <si>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</si>
  <si>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</si>
  <si>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</si>
  <si>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</si>
  <si>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</si>
  <si>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</si>
  <si>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</si>
  <si>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</si>
  <si>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</si>
  <si>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</si>
  <si>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</si>
  <si>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</si>
  <si>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</si>
  <si>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</si>
  <si>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</si>
  <si>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</si>
  <si>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</si>
  <si>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</si>
  <si>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</si>
  <si>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</si>
  <si>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</si>
  <si>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</si>
  <si>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</si>
  <si>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</si>
  <si>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</si>
  <si>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</si>
  <si>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</si>
  <si>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</si>
  <si>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</si>
  <si>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</si>
  <si>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</si>
  <si>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</si>
  <si>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</si>
  <si>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</si>
  <si>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</si>
  <si>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</si>
  <si>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</si>
  <si>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</si>
  <si>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</si>
  <si>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</si>
  <si>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</si>
  <si>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</si>
  <si>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</si>
  <si>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</si>
  <si>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</si>
  <si>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</si>
  <si>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</si>
  <si>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</si>
  <si>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</si>
  <si>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</si>
  <si>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</si>
  <si>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</si>
  <si>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</si>
  <si>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</si>
  <si>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</si>
  <si>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</si>
  <si>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</si>
  <si>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</si>
  <si>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</si>
  <si>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</si>
  <si>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</si>
  <si>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</si>
  <si>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</si>
  <si>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</si>
  <si>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</si>
  <si>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</si>
  <si>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</si>
  <si>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</si>
  <si>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</si>
  <si>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</si>
  <si>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</si>
  <si>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</si>
  <si>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</si>
  <si>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</si>
  <si>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</si>
  <si>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</si>
  <si>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</si>
  <si>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</si>
  <si>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</si>
  <si>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</si>
  <si>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</si>
  <si>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</si>
  <si>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</si>
  <si>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</si>
  <si>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</si>
  <si>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</si>
  <si>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</si>
  <si>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</si>
  <si>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</si>
  <si>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</si>
  <si>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</si>
  <si>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</si>
  <si>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</si>
  <si>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</si>
  <si>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</si>
  <si>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</si>
  <si>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</si>
  <si>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</si>
  <si>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</si>
  <si>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</si>
  <si>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</si>
  <si>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</si>
  <si>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</si>
  <si>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</si>
  <si>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</si>
  <si>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</si>
  <si>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</si>
  <si>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</si>
  <si>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</si>
  <si>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</si>
  <si>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</si>
  <si>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</si>
  <si>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</si>
  <si>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</si>
  <si>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</si>
  <si>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</si>
  <si>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</si>
  <si>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</si>
  <si>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</si>
  <si>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</si>
  <si>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</si>
  <si>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</si>
  <si>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</si>
  <si>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</si>
  <si>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</si>
  <si>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</si>
  <si>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</si>
  <si>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</si>
  <si>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</si>
  <si>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</si>
  <si>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</si>
  <si>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</si>
  <si>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</si>
  <si>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</si>
  <si>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</si>
  <si>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</si>
  <si>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</si>
  <si>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</si>
  <si>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</si>
  <si>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</si>
  <si>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</si>
  <si>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</si>
  <si>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</si>
  <si>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</si>
  <si>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</si>
  <si>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</si>
  <si>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</si>
  <si>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</si>
  <si>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</si>
  <si>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</si>
  <si>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</si>
  <si>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</si>
  <si>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</si>
  <si>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</si>
  <si>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</si>
  <si>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</si>
  <si>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</si>
  <si>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</si>
  <si>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</si>
  <si>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</si>
  <si>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</si>
  <si>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</si>
  <si>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</si>
  <si>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</si>
  <si>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</si>
  <si>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</si>
  <si>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</si>
  <si>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</si>
  <si>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</si>
  <si>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</si>
  <si>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</si>
  <si>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</si>
  <si>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</si>
  <si>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</si>
  <si>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</si>
  <si>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</si>
  <si>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</si>
  <si>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</si>
  <si>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</si>
  <si>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</si>
  <si>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</si>
  <si>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</si>
  <si>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</si>
  <si>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</si>
  <si>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</si>
  <si>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</si>
  <si>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</si>
  <si>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</si>
  <si>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</si>
  <si>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</si>
  <si>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</si>
  <si>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</si>
  <si>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</si>
  <si>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</si>
  <si>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</si>
  <si>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</si>
  <si>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</si>
  <si>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</si>
  <si>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</si>
  <si>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</si>
  <si>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</si>
  <si>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</si>
  <si>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</si>
  <si>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</si>
  <si>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</si>
  <si>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</si>
  <si>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</si>
  <si>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</si>
  <si>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</si>
  <si>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</si>
  <si>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</si>
  <si>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</si>
  <si>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</si>
  <si>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</si>
  <si>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</si>
  <si>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</si>
  <si>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</si>
  <si>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</si>
  <si>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</si>
  <si>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</si>
  <si>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</si>
  <si>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</si>
  <si>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</si>
  <si>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</si>
  <si>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</si>
  <si>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</si>
  <si>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</si>
  <si>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</si>
  <si>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</si>
  <si>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</si>
  <si>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</si>
  <si>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</si>
  <si>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</si>
  <si>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</si>
  <si>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</si>
  <si>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</si>
  <si>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</si>
  <si>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</si>
  <si>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</si>
  <si>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</si>
  <si>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</si>
  <si>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</si>
  <si>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</si>
  <si>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</si>
  <si>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</si>
  <si>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</si>
  <si>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</si>
  <si>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</si>
  <si>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</si>
  <si>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</si>
  <si>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</si>
  <si>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</si>
  <si>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</si>
  <si>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</si>
  <si>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</si>
  <si>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</si>
  <si>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</si>
  <si>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</si>
  <si>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</si>
  <si>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</si>
  <si>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</si>
  <si>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</si>
  <si>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</si>
  <si>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</si>
  <si>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</si>
  <si>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</si>
  <si>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</si>
  <si>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</si>
  <si>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</si>
  <si>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</si>
  <si>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</si>
  <si>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</si>
  <si>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</si>
  <si>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</si>
  <si>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</si>
  <si>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</si>
  <si>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</si>
  <si>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</si>
  <si>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</si>
  <si>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</si>
  <si>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</si>
  <si>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</si>
  <si>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</si>
  <si>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</si>
  <si>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</si>
  <si>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</si>
  <si>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</si>
  <si>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</si>
  <si>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</si>
  <si>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</si>
  <si>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</si>
  <si>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</si>
  <si>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</si>
  <si>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</si>
  <si>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</si>
  <si>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</si>
  <si>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</si>
  <si>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</si>
  <si>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</si>
  <si>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</si>
  <si>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</si>
  <si>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</si>
  <si>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</si>
  <si>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</si>
  <si>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</si>
  <si>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</si>
  <si>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</si>
  <si>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</si>
  <si>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</si>
  <si>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</si>
  <si>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</si>
  <si>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</si>
  <si>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</si>
  <si>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</si>
  <si>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</si>
  <si>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</si>
  <si>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</si>
  <si>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</si>
  <si>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</si>
  <si>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</si>
  <si>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</si>
  <si>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</si>
  <si>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</si>
  <si>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</si>
  <si>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</si>
  <si>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</si>
  <si>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</si>
  <si>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</si>
  <si>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</si>
  <si>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</si>
  <si>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</si>
  <si>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</si>
  <si>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</si>
  <si>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</si>
  <si>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</si>
  <si>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</si>
  <si>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</si>
  <si>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</si>
  <si>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</si>
  <si>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</si>
  <si>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</si>
  <si>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</si>
  <si>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</si>
  <si>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</si>
  <si>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</si>
  <si>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</si>
  <si>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</si>
  <si>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</si>
  <si>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</si>
  <si>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</si>
  <si>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</si>
  <si>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</si>
  <si>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</si>
  <si>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</si>
  <si>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</si>
  <si>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</si>
  <si>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</si>
  <si>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</si>
  <si>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</si>
  <si>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</si>
  <si>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</si>
  <si>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</si>
  <si>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</si>
  <si>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</si>
  <si>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</si>
  <si>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</si>
  <si>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</si>
  <si>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</si>
  <si>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</si>
  <si>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</si>
  <si>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</si>
  <si>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</si>
  <si>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</si>
  <si>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</si>
  <si>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</si>
  <si>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</si>
  <si>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</si>
  <si>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</si>
  <si>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</si>
  <si>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</si>
  <si>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</si>
  <si>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</si>
  <si>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</si>
  <si>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</si>
  <si>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</si>
  <si>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</si>
  <si>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</si>
  <si>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</si>
  <si>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</si>
  <si>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</si>
  <si>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</si>
  <si>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</si>
  <si>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</si>
  <si>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</si>
  <si>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</si>
  <si>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</si>
  <si>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</si>
  <si>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</si>
  <si>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</si>
  <si>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</si>
  <si>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</si>
  <si>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</si>
  <si>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</si>
  <si>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</si>
  <si>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</si>
  <si>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</si>
  <si>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</si>
  <si>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</si>
  <si>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</si>
  <si>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</si>
  <si>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</si>
  <si>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</si>
  <si>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</si>
  <si>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</si>
  <si>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</si>
  <si>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</si>
  <si>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</si>
  <si>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</si>
  <si>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</si>
  <si>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</si>
  <si>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</si>
  <si>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</si>
  <si>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</si>
  <si>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</si>
  <si>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</si>
  <si>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</si>
  <si>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</si>
  <si>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</si>
  <si>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</si>
  <si>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</si>
  <si>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</si>
  <si>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</si>
  <si>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</si>
  <si>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</si>
  <si>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</si>
  <si>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</si>
  <si>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</si>
  <si>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</si>
  <si>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</si>
  <si>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</si>
  <si>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</si>
  <si>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</si>
  <si>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</si>
  <si>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</si>
  <si>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</si>
  <si>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</si>
  <si>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</si>
  <si>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</si>
  <si>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</si>
  <si>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</si>
  <si>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</si>
  <si>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</si>
  <si>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</si>
  <si>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</si>
  <si>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</si>
  <si>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</si>
  <si>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</si>
  <si>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</si>
  <si>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</si>
  <si>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</si>
  <si>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</si>
  <si>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</si>
  <si>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</si>
  <si>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</si>
  <si>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</si>
  <si>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</si>
  <si>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</si>
  <si>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</si>
  <si>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</si>
  <si>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</si>
  <si>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</si>
  <si>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</si>
  <si>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</si>
  <si>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</si>
  <si>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</si>
  <si>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</si>
  <si>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</si>
  <si>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</si>
  <si>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</si>
  <si>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</si>
  <si>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</si>
  <si>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</si>
  <si>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</si>
  <si>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</si>
  <si>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</si>
  <si>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</si>
  <si>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</si>
  <si>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</si>
  <si>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</si>
  <si>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</si>
  <si>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</si>
  <si>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</si>
  <si>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</si>
  <si>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</si>
  <si>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</si>
  <si>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</si>
  <si>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</si>
  <si>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</si>
  <si>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</si>
  <si>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</si>
  <si>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</si>
  <si>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</si>
  <si>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</si>
  <si>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</si>
  <si>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</si>
  <si>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</si>
  <si>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</si>
  <si>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</si>
  <si>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</si>
  <si>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</si>
  <si>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</si>
  <si>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</si>
  <si>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</si>
  <si>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</si>
  <si>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</si>
  <si>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</si>
  <si>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</si>
  <si>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</si>
  <si>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</si>
  <si>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</si>
  <si>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</si>
  <si>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</si>
  <si>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</si>
  <si>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</si>
  <si>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</si>
  <si>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</si>
  <si>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</si>
  <si>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</si>
  <si>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</si>
  <si>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</si>
  <si>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</si>
  <si>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</si>
  <si>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</si>
  <si>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</si>
  <si>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</si>
  <si>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</si>
  <si>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</si>
  <si>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</si>
  <si>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</si>
  <si>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</si>
  <si>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</si>
  <si>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</si>
  <si>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</si>
  <si>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</si>
  <si>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</si>
  <si>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</si>
  <si>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</si>
  <si>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</si>
  <si>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</si>
  <si>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</si>
  <si>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</si>
  <si>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</si>
  <si>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</si>
  <si>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</si>
  <si>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</si>
  <si>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</si>
  <si>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</si>
  <si>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</si>
  <si>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</si>
  <si>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</si>
  <si>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</si>
  <si>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</si>
  <si>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</si>
  <si>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</si>
  <si>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</si>
  <si>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</si>
  <si>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</si>
  <si>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</si>
  <si>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</si>
  <si>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</si>
  <si>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</si>
  <si>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</si>
  <si>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</si>
  <si>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</si>
  <si>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</si>
  <si>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</si>
  <si>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</si>
  <si>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</si>
  <si>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</si>
  <si>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</si>
  <si>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</si>
  <si>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</si>
  <si>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</si>
  <si>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</si>
  <si>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</si>
  <si>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</si>
  <si>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</si>
  <si>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</si>
  <si>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</si>
  <si>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</si>
  <si>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</si>
  <si>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</si>
  <si>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</si>
  <si>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</si>
  <si>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</si>
  <si>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</si>
  <si>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</si>
  <si>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</si>
  <si>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</si>
  <si>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</si>
  <si>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</si>
  <si>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</si>
  <si>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</si>
  <si>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</si>
  <si>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</si>
  <si>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</si>
  <si>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</si>
  <si>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</si>
  <si>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</si>
  <si>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</si>
  <si>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</si>
  <si>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</si>
  <si>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</si>
  <si>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</si>
  <si>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</si>
  <si>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</si>
  <si>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</si>
  <si>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</si>
  <si>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</si>
  <si>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</si>
  <si>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</si>
  <si>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</si>
  <si>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</si>
  <si>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</si>
  <si>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</si>
  <si>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</si>
  <si>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</si>
  <si>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</si>
  <si>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</si>
  <si>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</si>
  <si>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</si>
  <si>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</si>
  <si>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</si>
  <si>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</si>
  <si>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</si>
  <si>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</si>
  <si>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</si>
  <si>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</si>
  <si>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</si>
  <si>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</si>
  <si>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</si>
  <si>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</si>
  <si>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</si>
  <si>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</si>
  <si>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</si>
  <si>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</si>
  <si>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</si>
  <si>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</si>
  <si>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</si>
  <si>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</si>
  <si>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</si>
  <si>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</si>
  <si>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</si>
  <si>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</si>
  <si>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</si>
  <si>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</si>
  <si>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</si>
  <si>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</si>
  <si>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</si>
  <si>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</si>
  <si>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</si>
  <si>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</si>
  <si>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</si>
  <si>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</si>
  <si>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</si>
  <si>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</si>
  <si>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</si>
  <si>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</si>
  <si>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</si>
  <si>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</si>
  <si>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</si>
  <si>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</si>
  <si>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</si>
  <si>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</si>
  <si>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</si>
  <si>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</si>
  <si>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</si>
  <si>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</si>
  <si>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</si>
  <si>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</si>
  <si>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</si>
  <si>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</si>
  <si>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</si>
  <si>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</si>
  <si>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</si>
  <si>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</si>
  <si>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</si>
  <si>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</si>
  <si>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</si>
  <si>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</si>
  <si>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</si>
  <si>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</si>
  <si>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</si>
  <si>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</si>
  <si>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</si>
  <si>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</si>
  <si>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</si>
  <si>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</si>
  <si>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</si>
  <si>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</si>
  <si>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</si>
  <si>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</si>
  <si>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</si>
  <si>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</si>
  <si>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</si>
  <si>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</si>
  <si>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</si>
  <si>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</si>
  <si>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</si>
  <si>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</si>
  <si>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</si>
  <si>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</si>
  <si>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</si>
  <si>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</si>
  <si>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</si>
  <si>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</si>
  <si>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</si>
  <si>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</si>
  <si>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</si>
  <si>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</si>
  <si>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</si>
  <si>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</si>
  <si>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</si>
  <si>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</si>
  <si>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</si>
  <si>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</si>
  <si>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</si>
  <si>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</si>
  <si>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</si>
  <si>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</si>
  <si>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</si>
  <si>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</si>
  <si>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</si>
  <si>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</si>
  <si>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</si>
  <si>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</si>
  <si>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</si>
  <si>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</si>
  <si>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</si>
  <si>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</si>
  <si>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</si>
  <si>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</si>
  <si>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</si>
  <si>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</si>
  <si>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</si>
  <si>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</si>
  <si>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</si>
  <si>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</si>
  <si>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</si>
  <si>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</si>
  <si>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</si>
  <si>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</si>
  <si>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</si>
  <si>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</si>
  <si>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</si>
  <si>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</si>
  <si>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</si>
  <si>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</si>
  <si>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</si>
  <si>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</si>
  <si>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</si>
  <si>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</si>
  <si>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</si>
  <si>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</si>
  <si>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</si>
  <si>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</si>
  <si>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</si>
  <si>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</si>
  <si>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</si>
  <si>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</si>
  <si>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</si>
  <si>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</si>
  <si>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</si>
  <si>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</si>
  <si>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</si>
  <si>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</si>
  <si>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</si>
  <si>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</si>
  <si>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</si>
  <si>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</si>
  <si>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</si>
  <si>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</si>
  <si>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</si>
  <si>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</si>
  <si>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</si>
  <si>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</si>
  <si>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</si>
  <si>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</si>
  <si>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</si>
  <si>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</si>
  <si>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</si>
  <si>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</si>
  <si>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</si>
  <si>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</si>
  <si>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</si>
  <si>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</si>
  <si>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</si>
  <si>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</si>
  <si>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</si>
  <si>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</si>
  <si>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</si>
  <si>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</si>
  <si>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</si>
  <si>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</si>
  <si>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</si>
  <si>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</si>
  <si>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</si>
  <si>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</si>
  <si>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</si>
  <si>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</si>
  <si>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</si>
  <si>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</si>
  <si>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</si>
  <si>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</si>
  <si>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</si>
  <si>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</si>
  <si>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</si>
  <si>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</si>
  <si>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</si>
  <si>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</si>
  <si>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</si>
  <si>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</si>
  <si>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</si>
  <si>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</si>
  <si>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</si>
  <si>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</si>
  <si>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</si>
  <si>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</si>
  <si>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</si>
  <si>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</si>
  <si>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</si>
  <si>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</si>
  <si>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</si>
  <si>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</si>
  <si>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</si>
  <si>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</si>
  <si>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</si>
  <si>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</si>
  <si>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</si>
  <si>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</si>
  <si>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</si>
  <si>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</si>
  <si>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</si>
  <si>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</si>
  <si>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</si>
  <si>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</si>
  <si>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</si>
  <si>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</si>
  <si>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</si>
  <si>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</si>
  <si>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</si>
  <si>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</si>
  <si>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</si>
  <si>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</si>
  <si>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</si>
  <si>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</si>
  <si>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</si>
  <si>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</si>
  <si>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</si>
  <si>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</si>
  <si>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</si>
  <si>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</si>
  <si>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</si>
  <si>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</si>
  <si>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</si>
  <si>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</si>
  <si>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</si>
  <si>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</si>
  <si>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</si>
  <si>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</si>
  <si>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</si>
  <si>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</si>
  <si>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</si>
  <si>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</si>
  <si>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</si>
  <si>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</si>
  <si>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</si>
  <si>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</si>
  <si>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</si>
  <si>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</si>
  <si>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</si>
  <si>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</si>
  <si>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</si>
  <si>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</si>
  <si>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</si>
  <si>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</si>
  <si>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</si>
  <si>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</si>
  <si>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</si>
  <si>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</si>
  <si>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</si>
  <si>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</si>
  <si>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</si>
  <si>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</si>
  <si>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</si>
  <si>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</si>
  <si>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</si>
  <si>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</si>
  <si>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</si>
  <si>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</si>
  <si>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</si>
  <si>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</si>
  <si>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</si>
  <si>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</si>
  <si>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</si>
  <si>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</si>
  <si>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</si>
  <si>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</si>
  <si>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</si>
  <si>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</si>
  <si>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</si>
  <si>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</si>
  <si>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</si>
  <si>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</si>
  <si>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</si>
  <si>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</si>
  <si>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</si>
  <si>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</si>
  <si>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</si>
  <si>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</si>
  <si>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</si>
  <si>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</si>
  <si>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</si>
  <si>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</si>
  <si>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</si>
  <si>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</si>
  <si>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</si>
  <si>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</si>
  <si>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</si>
  <si>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</si>
  <si>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</si>
  <si>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</si>
  <si>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</si>
  <si>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</si>
  <si>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</si>
  <si>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</si>
  <si>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</si>
  <si>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</si>
  <si>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</si>
  <si>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</si>
  <si>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</si>
  <si>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</si>
  <si>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</si>
  <si>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</si>
  <si>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</si>
  <si>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</si>
  <si>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</si>
  <si>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</si>
  <si>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</si>
  <si>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</si>
  <si>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</si>
  <si>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</si>
  <si>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</si>
  <si>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</si>
  <si>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</si>
  <si>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</si>
  <si>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</si>
  <si>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</si>
  <si>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</si>
  <si>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</si>
  <si>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</si>
  <si>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</si>
  <si>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</si>
  <si>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</si>
  <si>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</si>
  <si>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</si>
  <si>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</si>
  <si>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</si>
  <si>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</si>
  <si>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</si>
  <si>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</si>
  <si>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</si>
  <si>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</si>
  <si>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</si>
  <si>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</si>
  <si>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</si>
  <si>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</si>
  <si>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</si>
  <si>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</si>
  <si>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</si>
  <si>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</si>
  <si>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</si>
  <si>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</si>
  <si>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</si>
  <si>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</si>
  <si>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</si>
  <si>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</si>
  <si>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</si>
  <si>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</si>
  <si>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</si>
  <si>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</si>
  <si>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</si>
  <si>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</si>
  <si>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</si>
  <si>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</si>
  <si>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</si>
  <si>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</si>
  <si>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</si>
  <si>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</si>
  <si>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</si>
  <si>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</si>
  <si>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</si>
  <si>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</si>
  <si>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</si>
  <si>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</si>
  <si>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</si>
  <si>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</si>
  <si>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</si>
  <si>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</si>
  <si>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</si>
  <si>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</si>
  <si>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</si>
  <si>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</si>
  <si>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</si>
  <si>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</si>
  <si>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</si>
  <si>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</si>
  <si>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</si>
  <si>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</si>
  <si>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</si>
  <si>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</si>
  <si>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</si>
  <si>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</si>
  <si>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</si>
  <si>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</si>
  <si>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</si>
  <si>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</si>
  <si>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</si>
  <si>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</si>
  <si>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</si>
  <si>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</si>
  <si>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</si>
  <si>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</si>
  <si>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</si>
  <si>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</si>
  <si>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</si>
  <si>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</si>
  <si>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</si>
  <si>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</si>
  <si>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</si>
  <si>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</si>
  <si>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</si>
  <si>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</si>
  <si>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</si>
  <si>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</si>
  <si>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</si>
  <si>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</si>
  <si>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</si>
  <si>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</si>
  <si>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</si>
  <si>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</si>
  <si>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</si>
  <si>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</si>
  <si>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</si>
  <si>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</si>
  <si>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</si>
  <si>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</si>
  <si>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</si>
  <si>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</si>
  <si>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</si>
  <si>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</si>
  <si>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</si>
  <si>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</si>
  <si>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</si>
  <si>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</si>
  <si>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</si>
  <si>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</si>
  <si>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</si>
  <si>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</si>
  <si>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</si>
  <si>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</si>
  <si>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</si>
  <si>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</si>
  <si>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</si>
  <si>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</si>
  <si>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</si>
  <si>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</si>
  <si>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</si>
  <si>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</si>
  <si>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</si>
  <si>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</si>
  <si>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</si>
  <si>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</si>
  <si>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</si>
  <si>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</si>
  <si>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</si>
  <si>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</si>
  <si>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</si>
  <si>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</si>
  <si>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</si>
  <si>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</si>
  <si>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</si>
  <si>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</si>
  <si>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</si>
  <si>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</si>
  <si>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</si>
  <si>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</si>
  <si>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</si>
  <si>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</si>
  <si>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</si>
  <si>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</si>
  <si>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</si>
  <si>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</si>
  <si>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</si>
  <si>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</si>
  <si>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</si>
  <si>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</si>
  <si>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</si>
  <si>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</si>
  <si>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</si>
  <si>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</si>
  <si>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</si>
  <si>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</si>
  <si>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</si>
  <si>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</si>
  <si>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</si>
  <si>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</si>
  <si>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</si>
  <si>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</si>
  <si>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</si>
  <si>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</si>
  <si>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</si>
  <si>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</si>
  <si>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</si>
  <si>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</si>
  <si>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</si>
  <si>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</si>
  <si>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</si>
  <si>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</si>
  <si>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</si>
  <si>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</si>
  <si>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</si>
  <si>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</si>
  <si>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</si>
  <si>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</si>
  <si>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</si>
  <si>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</si>
  <si>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</si>
  <si>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</si>
  <si>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</si>
  <si>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</si>
  <si>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</si>
  <si>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</si>
  <si>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</si>
  <si>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</si>
  <si>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</si>
  <si>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</si>
  <si>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</si>
  <si>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</si>
  <si>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</si>
  <si>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</si>
  <si>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</si>
  <si>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</si>
  <si>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</si>
  <si>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</si>
  <si>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</si>
  <si>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</si>
  <si>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</si>
  <si>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</si>
  <si>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</si>
  <si>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</si>
  <si>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</si>
  <si>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</si>
  <si>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</si>
  <si>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</si>
  <si>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</si>
  <si>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</si>
  <si>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</si>
  <si>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</si>
  <si>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</si>
  <si>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</si>
  <si>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</si>
  <si>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</si>
  <si>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</si>
  <si>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</si>
  <si>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</si>
  <si>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</si>
  <si>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</si>
  <si>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</si>
  <si>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</si>
  <si>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</si>
  <si>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</si>
  <si>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</si>
  <si>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</si>
  <si>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</si>
  <si>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</si>
  <si>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</si>
  <si>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</si>
  <si>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</si>
  <si>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</si>
  <si>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</si>
  <si>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</si>
  <si>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</si>
  <si>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</si>
  <si>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</si>
  <si>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</si>
  <si>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</si>
  <si>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</si>
  <si>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</si>
  <si>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</si>
  <si>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</si>
  <si>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</si>
  <si>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</si>
  <si>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</si>
  <si>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</si>
  <si>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</si>
  <si>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</si>
  <si>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</si>
  <si>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</si>
  <si>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</si>
  <si>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</si>
  <si>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</si>
  <si>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</si>
  <si>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</si>
  <si>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</si>
  <si>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</si>
  <si>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</si>
  <si>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</si>
  <si>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</si>
  <si>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</si>
  <si>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</si>
  <si>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</si>
  <si>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</si>
  <si>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</si>
  <si>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</si>
  <si>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</si>
  <si>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</si>
  <si>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</si>
  <si>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</si>
  <si>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</si>
  <si>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</si>
  <si>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</si>
  <si>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</si>
  <si>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</si>
  <si>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</si>
  <si>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</si>
  <si>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</si>
  <si>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</si>
  <si>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</si>
  <si>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</si>
  <si>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</si>
  <si>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</si>
  <si>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</si>
  <si>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</si>
  <si>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</si>
  <si>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</si>
  <si>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</si>
  <si>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</si>
  <si>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</si>
  <si>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</si>
  <si>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</si>
  <si>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</si>
  <si>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</si>
  <si>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</si>
  <si>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</si>
  <si>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</si>
  <si>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</si>
  <si>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</si>
  <si>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</si>
  <si>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</si>
  <si>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</si>
  <si>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</si>
  <si>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</si>
  <si>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</si>
  <si>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</si>
  <si>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</si>
  <si>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</si>
  <si>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</si>
  <si>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</si>
  <si>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</si>
  <si>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</si>
  <si>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</si>
  <si>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</si>
  <si>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</si>
  <si>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</si>
  <si>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</si>
  <si>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</si>
  <si>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</si>
  <si>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</si>
  <si>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</si>
  <si>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</si>
  <si>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</si>
  <si>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</si>
  <si>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</si>
  <si>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</si>
  <si>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</si>
  <si>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</si>
  <si>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</si>
  <si>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</si>
  <si>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</si>
  <si>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</si>
  <si>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</si>
  <si>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</si>
  <si>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</si>
  <si>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</si>
  <si>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</si>
  <si>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</si>
  <si>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</si>
  <si>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</si>
  <si>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</si>
  <si>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</si>
  <si>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</si>
  <si>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</si>
  <si>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</si>
  <si>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</si>
  <si>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</si>
  <si>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</si>
  <si>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</si>
  <si>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</si>
  <si>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</si>
  <si>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</si>
  <si>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</si>
  <si>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</si>
  <si>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</si>
  <si>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</si>
  <si>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</si>
  <si>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</si>
  <si>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</si>
  <si>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</si>
  <si>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</si>
  <si>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</si>
  <si>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</si>
  <si>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</si>
  <si>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</si>
  <si>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</si>
  <si>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</si>
  <si>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</si>
  <si>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</si>
  <si>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</si>
  <si>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</si>
  <si>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</si>
  <si>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</si>
  <si>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</si>
  <si>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</si>
  <si>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</si>
  <si>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</si>
  <si>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</si>
  <si>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</si>
  <si>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</si>
  <si>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</si>
  <si>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</si>
  <si>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</si>
  <si>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</si>
  <si>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</si>
  <si>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</si>
  <si>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</si>
  <si>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</si>
  <si>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</si>
  <si>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</si>
  <si>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</si>
  <si>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</si>
  <si>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</si>
  <si>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</si>
  <si>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</si>
  <si>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</si>
  <si>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</si>
  <si>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</si>
  <si>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</si>
  <si>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</si>
  <si>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</si>
  <si>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</si>
  <si>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</si>
  <si>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</si>
  <si>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</si>
  <si>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</si>
  <si>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</si>
  <si>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</si>
  <si>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</si>
  <si>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</si>
  <si>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</si>
  <si>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</si>
  <si>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</si>
  <si>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</si>
  <si>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</si>
  <si>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</si>
  <si>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</si>
  <si>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</si>
  <si>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</si>
  <si>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</si>
  <si>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</si>
  <si>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</si>
  <si>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</si>
  <si>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</si>
  <si>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</si>
  <si>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</si>
  <si>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</si>
  <si>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</si>
  <si>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</si>
  <si>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</si>
  <si>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</si>
  <si>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</si>
  <si>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</si>
  <si>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</si>
  <si>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</si>
  <si>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</si>
  <si>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</si>
  <si>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</si>
  <si>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</si>
  <si>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</si>
  <si>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</si>
  <si>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</si>
  <si>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</si>
  <si>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</si>
  <si>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</si>
  <si>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</si>
  <si>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</si>
  <si>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</si>
  <si>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</si>
  <si>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</si>
  <si>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</si>
  <si>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</si>
  <si>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</si>
  <si>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</si>
  <si>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</si>
  <si>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</si>
  <si>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</si>
  <si>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</si>
  <si>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</si>
  <si>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</si>
  <si>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</si>
  <si>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</si>
  <si>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</si>
  <si>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</si>
  <si>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</si>
  <si>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</si>
  <si>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</si>
  <si>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</si>
  <si>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</si>
  <si>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</si>
  <si>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</si>
  <si>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</si>
  <si>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</si>
  <si>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</si>
  <si>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</si>
  <si>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</si>
  <si>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</si>
  <si>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</si>
  <si>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</si>
  <si>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</si>
  <si>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</si>
  <si>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</si>
  <si>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</si>
  <si>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</si>
  <si>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</si>
  <si>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</si>
  <si>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</si>
  <si>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</si>
  <si>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</si>
  <si>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</si>
  <si>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</si>
  <si>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</si>
  <si>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</si>
  <si>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</si>
  <si>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</si>
  <si>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</si>
  <si>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</si>
  <si>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</si>
  <si>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</si>
  <si>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</si>
  <si>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</si>
  <si>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</si>
  <si>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</si>
  <si>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</si>
  <si>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</si>
  <si>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</si>
  <si>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</si>
  <si>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</si>
  <si>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</si>
  <si>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</si>
  <si>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</si>
  <si>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</si>
  <si>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</si>
  <si>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</si>
  <si>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</si>
  <si>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</si>
  <si>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</si>
  <si>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</si>
  <si>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</si>
  <si>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</si>
  <si>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</si>
  <si>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</si>
  <si>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</si>
  <si>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</si>
  <si>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</si>
  <si>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</si>
  <si>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</si>
  <si>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</si>
  <si>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</si>
  <si>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</si>
  <si>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</si>
  <si>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</si>
  <si>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</si>
  <si>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</si>
  <si>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</si>
  <si>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</si>
  <si>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</si>
  <si>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</si>
  <si>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</si>
  <si>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</si>
  <si>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</si>
  <si>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</si>
  <si>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</si>
  <si>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</si>
  <si>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</si>
  <si>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</si>
  <si>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</si>
  <si>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</si>
  <si>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</si>
  <si>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</si>
  <si>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</si>
  <si>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</si>
  <si>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</si>
  <si>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</si>
  <si>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</si>
  <si>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</si>
  <si>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</si>
  <si>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</si>
  <si>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</si>
  <si>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</si>
  <si>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</si>
  <si>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</si>
  <si>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</si>
  <si>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</si>
  <si>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</si>
  <si>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</si>
  <si>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</si>
  <si>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</si>
  <si>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</si>
  <si>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</si>
  <si>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</si>
  <si>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</si>
  <si>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</si>
  <si>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</si>
  <si>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</si>
  <si>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</si>
  <si>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</si>
  <si>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</si>
  <si>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</si>
  <si>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</si>
  <si>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</si>
  <si>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</si>
  <si>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</si>
  <si>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</si>
  <si>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</si>
  <si>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</si>
  <si>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</si>
  <si>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</si>
  <si>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</si>
  <si>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</si>
  <si>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</si>
  <si>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</si>
  <si>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</si>
  <si>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</si>
  <si>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</si>
  <si>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</si>
  <si>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</si>
  <si>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</si>
  <si>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</si>
  <si>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</si>
  <si>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</si>
  <si>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</si>
  <si>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</si>
  <si>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</si>
  <si>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</si>
  <si>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</si>
  <si>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</si>
  <si>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</si>
  <si>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</si>
  <si>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</si>
  <si>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</si>
  <si>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</si>
  <si>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</si>
  <si>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</si>
  <si>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</si>
  <si>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</si>
  <si>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</si>
  <si>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</si>
  <si>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</si>
  <si>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</si>
  <si>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</si>
  <si>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</si>
  <si>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</si>
  <si>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</si>
  <si>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</si>
  <si>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</si>
  <si>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</si>
  <si>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</si>
  <si>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</si>
  <si>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</si>
  <si>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</si>
  <si>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</si>
  <si>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</si>
  <si>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</si>
  <si>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</si>
  <si>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</si>
  <si>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</si>
  <si>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</si>
  <si>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</si>
  <si>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</si>
  <si>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</si>
  <si>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</si>
  <si>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</si>
  <si>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</si>
  <si>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</si>
  <si>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</si>
  <si>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</si>
  <si>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</si>
  <si>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</si>
  <si>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</si>
  <si>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</si>
  <si>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</si>
  <si>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</si>
  <si>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</si>
  <si>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</si>
  <si>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</si>
  <si>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</si>
  <si>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</si>
  <si>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</si>
  <si>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</si>
  <si>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</si>
  <si>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</si>
  <si>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</si>
  <si>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</si>
  <si>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</si>
  <si>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</si>
  <si>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</si>
  <si>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</si>
  <si>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</si>
  <si>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</si>
  <si>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</si>
  <si>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</si>
  <si>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</si>
  <si>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</si>
  <si>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</si>
  <si>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</si>
  <si>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</si>
  <si>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</si>
  <si>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</si>
  <si>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</si>
  <si>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</si>
  <si>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</si>
  <si>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</si>
  <si>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</si>
  <si>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</si>
  <si>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</si>
  <si>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</si>
  <si>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</si>
  <si>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</si>
  <si>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</si>
  <si>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</si>
  <si>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</si>
  <si>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</si>
  <si>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</si>
  <si>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</si>
  <si>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</si>
  <si>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</si>
  <si>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</si>
  <si>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</si>
  <si>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</si>
  <si>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</si>
  <si>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</si>
  <si>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</si>
  <si>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</si>
  <si>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</si>
  <si>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</si>
  <si>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</si>
  <si>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</si>
  <si>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</si>
  <si>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</si>
  <si>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</si>
  <si>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</si>
  <si>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</si>
  <si>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</si>
  <si>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</si>
  <si>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</si>
  <si>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</si>
  <si>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</si>
  <si>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</si>
  <si>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</si>
  <si>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</si>
  <si>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</si>
  <si>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</si>
  <si>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</si>
  <si>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</si>
  <si>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</si>
  <si>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</si>
  <si>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</si>
  <si>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</si>
  <si>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</si>
  <si>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</si>
  <si>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</si>
  <si>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</si>
  <si>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</si>
  <si>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</si>
  <si>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</si>
  <si>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</si>
  <si>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</si>
  <si>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</si>
  <si>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</si>
  <si>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</si>
  <si>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</si>
  <si>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</si>
  <si>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</si>
  <si>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</si>
  <si>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</si>
  <si>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</si>
  <si>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</si>
  <si>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</si>
  <si>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</si>
  <si>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</si>
  <si>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</si>
  <si>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</si>
  <si>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</si>
  <si>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</si>
  <si>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</si>
  <si>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</si>
  <si>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</si>
  <si>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</si>
  <si>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</si>
  <si>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</si>
  <si>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</si>
  <si>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</si>
  <si>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</si>
  <si>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</si>
  <si>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</si>
  <si>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</si>
  <si>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</si>
  <si>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</si>
  <si>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</si>
  <si>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</si>
  <si>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</si>
  <si>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</si>
  <si>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</si>
  <si>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</si>
  <si>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</si>
  <si>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</si>
  <si>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</si>
  <si>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</si>
  <si>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</si>
  <si>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</si>
  <si>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</si>
  <si>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</si>
  <si>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</si>
  <si>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</si>
  <si>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</si>
  <si>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</si>
  <si>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</si>
  <si>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</si>
  <si>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</si>
  <si>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</si>
  <si>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</si>
  <si>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</si>
  <si>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</si>
  <si>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</si>
  <si>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</si>
  <si>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</si>
  <si>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</si>
  <si>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</si>
  <si>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</si>
  <si>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</si>
  <si>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</si>
  <si>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</si>
  <si>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</si>
  <si>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</si>
  <si>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</si>
  <si>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</si>
  <si>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</si>
  <si>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</si>
  <si>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</si>
  <si>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</si>
  <si>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</si>
  <si>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</si>
  <si>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</si>
  <si>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</si>
  <si>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</si>
  <si>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</si>
  <si>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</si>
  <si>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</si>
  <si>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</si>
  <si>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</si>
  <si>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</si>
  <si>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</si>
  <si>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</si>
  <si>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</si>
  <si>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</si>
  <si>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</si>
  <si>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</si>
  <si>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</si>
  <si>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</si>
  <si>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</si>
  <si>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</si>
  <si>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</si>
  <si>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</si>
  <si>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</si>
  <si>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</si>
  <si>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</si>
  <si>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</si>
  <si>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</si>
  <si>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</si>
  <si>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</si>
  <si>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</si>
  <si>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</si>
  <si>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</si>
  <si>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</si>
  <si>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</si>
  <si>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</si>
  <si>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</si>
  <si>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</si>
  <si>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</si>
  <si>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</si>
  <si>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</si>
  <si>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</si>
  <si>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</si>
  <si>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</si>
  <si>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</si>
  <si>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</si>
  <si>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</si>
  <si>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</si>
  <si>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</si>
  <si>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</si>
  <si>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</si>
  <si>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</si>
  <si>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</si>
  <si>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</si>
  <si>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</si>
  <si>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</si>
  <si>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</si>
  <si>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</si>
  <si>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</si>
  <si>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</si>
  <si>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</si>
  <si>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</si>
  <si>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</si>
  <si>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</si>
  <si>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</si>
  <si>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</si>
  <si>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</si>
  <si>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</si>
  <si>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</si>
  <si>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</si>
  <si>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</si>
  <si>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</si>
  <si>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</si>
  <si>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</si>
  <si>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</si>
  <si>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</si>
  <si>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</si>
  <si>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</si>
  <si>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</si>
  <si>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</si>
  <si>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</si>
  <si>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</si>
  <si>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</si>
  <si>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</si>
  <si>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</si>
  <si>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</si>
  <si>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</si>
  <si>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</si>
  <si>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</si>
  <si>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</si>
  <si>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</si>
  <si>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</si>
  <si>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</si>
  <si>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</si>
  <si>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</si>
  <si>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</si>
  <si>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</si>
  <si>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</si>
  <si>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</si>
  <si>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</si>
  <si>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</si>
  <si>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</si>
  <si>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</si>
  <si>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</si>
  <si>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</si>
  <si>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</si>
  <si>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</si>
  <si>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</si>
  <si>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</si>
  <si>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</si>
  <si>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</si>
  <si>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</si>
  <si>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</si>
  <si>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</si>
  <si>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</si>
  <si>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</si>
  <si>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</si>
  <si>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</si>
  <si>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</si>
  <si>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</si>
  <si>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</si>
  <si>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</si>
  <si>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</si>
  <si>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</si>
  <si>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</si>
  <si>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</si>
  <si>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</si>
  <si>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</si>
  <si>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</si>
  <si>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</si>
  <si>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</si>
  <si>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</si>
  <si>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</si>
  <si>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</si>
  <si>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</si>
  <si>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</si>
  <si>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</si>
  <si>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</si>
  <si>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</si>
  <si>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</si>
  <si>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</si>
  <si>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</si>
  <si>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</si>
  <si>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</si>
  <si>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</si>
  <si>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</si>
  <si>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</si>
  <si>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</si>
  <si>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</si>
  <si>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</si>
  <si>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</si>
  <si>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</si>
  <si>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</si>
  <si>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</si>
  <si>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</si>
  <si>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</si>
  <si>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</si>
  <si>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</si>
  <si>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</si>
  <si>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</si>
  <si>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</si>
  <si>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</si>
  <si>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</si>
  <si>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</si>
  <si>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</si>
  <si>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</si>
  <si>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</si>
  <si>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</si>
  <si>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</si>
  <si>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</si>
  <si>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</si>
  <si>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</si>
  <si>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</si>
  <si>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</si>
  <si>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</si>
  <si>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</si>
  <si>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</si>
  <si>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</si>
  <si>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</si>
  <si>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</si>
  <si>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</si>
  <si>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</si>
  <si>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</si>
  <si>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</si>
  <si>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</si>
  <si>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</si>
  <si>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</si>
  <si>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</si>
  <si>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</si>
  <si>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</si>
  <si>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</si>
  <si>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</si>
  <si>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</si>
  <si>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</si>
  <si>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</si>
  <si>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</si>
  <si>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</si>
  <si>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</si>
  <si>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</si>
  <si>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</si>
  <si>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</si>
  <si>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</si>
  <si>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</si>
  <si>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</si>
  <si>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</si>
  <si>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</si>
  <si>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</si>
  <si>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</si>
  <si>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</si>
  <si>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</si>
  <si>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</si>
  <si>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</si>
  <si>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</si>
  <si>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</si>
  <si>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</si>
  <si>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</si>
  <si>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</si>
  <si>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</si>
  <si>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</si>
  <si>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</si>
  <si>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</si>
  <si>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</si>
  <si>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</si>
  <si>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</si>
  <si>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</si>
  <si>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</si>
  <si>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</si>
  <si>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</si>
  <si>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</si>
  <si>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</si>
  <si>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</si>
  <si>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</si>
  <si>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</si>
  <si>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</si>
  <si>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</si>
  <si>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</si>
  <si>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</si>
  <si>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</si>
  <si>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</si>
  <si>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</si>
  <si>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</si>
  <si>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</si>
  <si>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</si>
  <si>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</si>
  <si>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</si>
  <si>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</si>
  <si>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</si>
  <si>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</si>
  <si>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</si>
  <si>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</si>
  <si>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</si>
  <si>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</si>
  <si>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</si>
  <si>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</si>
  <si>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</si>
  <si>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</si>
  <si>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</si>
  <si>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</si>
  <si>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</si>
  <si>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</si>
  <si>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</si>
  <si>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</si>
  <si>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</si>
  <si>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</si>
  <si>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</si>
  <si>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</si>
  <si>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</si>
  <si>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</si>
  <si>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</si>
  <si>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</si>
  <si>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</si>
  <si>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</si>
  <si>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</si>
  <si>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</si>
  <si>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</si>
  <si>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</si>
  <si>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</si>
  <si>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</si>
  <si>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</si>
  <si>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</si>
  <si>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</si>
  <si>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</si>
  <si>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</si>
  <si>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</si>
  <si>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</si>
  <si>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</si>
  <si>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</si>
  <si>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</si>
  <si>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</si>
  <si>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</si>
  <si>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</si>
  <si>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</si>
  <si>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</si>
  <si>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</si>
  <si>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</si>
  <si>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</si>
  <si>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</si>
  <si>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</si>
  <si>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</si>
  <si>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</si>
  <si>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</si>
  <si>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</si>
  <si>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</si>
  <si>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</si>
  <si>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</si>
  <si>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</si>
  <si>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</si>
  <si>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</si>
  <si>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</si>
  <si>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</si>
  <si>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</si>
  <si>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</si>
  <si>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</si>
  <si>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</si>
  <si>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</si>
  <si>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</si>
  <si>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</si>
  <si>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</si>
  <si>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</si>
  <si>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</si>
  <si>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</si>
  <si>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</si>
  <si>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</si>
  <si>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</si>
  <si>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</si>
  <si>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</si>
  <si>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</si>
  <si>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</si>
  <si>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</si>
  <si>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</si>
  <si>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</si>
  <si>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</si>
  <si>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</si>
  <si>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</si>
  <si>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</si>
  <si>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</si>
  <si>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</si>
  <si>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</si>
  <si>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</si>
  <si>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</si>
  <si>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</si>
  <si>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</si>
  <si>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</si>
  <si>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</si>
  <si>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</si>
  <si>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</si>
  <si>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</si>
  <si>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</si>
  <si>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</si>
  <si>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</si>
  <si>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</si>
  <si>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</si>
  <si>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</si>
  <si>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</si>
  <si>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</si>
  <si>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</si>
  <si>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</si>
  <si>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</si>
  <si>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</si>
  <si>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</si>
  <si>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</si>
  <si>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</si>
  <si>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</si>
  <si>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</si>
  <si>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</si>
  <si>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</si>
  <si>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</si>
  <si>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</si>
  <si>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</si>
  <si>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</si>
  <si>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</si>
  <si>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</si>
  <si>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</si>
  <si>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</si>
  <si>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</si>
  <si>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</si>
  <si>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</si>
  <si>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</si>
  <si>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</si>
  <si>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</si>
  <si>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</si>
  <si>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</si>
  <si>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</si>
  <si>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</si>
  <si>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</si>
  <si>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</si>
  <si>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</si>
  <si>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</si>
  <si>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</si>
  <si>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</si>
  <si>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</si>
  <si>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</si>
  <si>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</si>
  <si>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</si>
  <si>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</si>
  <si>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</si>
  <si>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</si>
  <si>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</si>
  <si>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</si>
  <si>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</si>
  <si>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</si>
  <si>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</si>
  <si>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</si>
  <si>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</si>
  <si>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</si>
  <si>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</si>
  <si>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</si>
  <si>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</si>
  <si>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</si>
  <si>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</si>
  <si>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</si>
  <si>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</si>
  <si>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</si>
  <si>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</si>
  <si>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</si>
  <si>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</si>
  <si>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</si>
  <si>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</si>
  <si>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</si>
  <si>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</si>
  <si>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</si>
  <si>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</si>
  <si>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</si>
  <si>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</si>
  <si>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</si>
  <si>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</si>
  <si>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</si>
  <si>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</si>
  <si>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</si>
  <si>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</si>
  <si>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</si>
  <si>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</si>
  <si>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</si>
  <si>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</si>
  <si>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</si>
  <si>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</si>
  <si>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</si>
  <si>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</si>
  <si>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</si>
  <si>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</si>
  <si>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</si>
  <si>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</si>
  <si>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</si>
  <si>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</si>
  <si>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</si>
  <si>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</si>
  <si>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</si>
  <si>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</si>
  <si>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</si>
  <si>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</si>
  <si>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</si>
  <si>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</si>
  <si>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</si>
  <si>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</si>
  <si>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</si>
  <si>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</si>
  <si>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</si>
  <si>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</si>
  <si>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</si>
  <si>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</si>
  <si>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</si>
  <si>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</si>
  <si>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</si>
  <si>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</si>
  <si>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</si>
  <si>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</si>
  <si>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</si>
  <si>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</si>
  <si>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</si>
  <si>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</si>
  <si>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</si>
  <si>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</si>
  <si>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</si>
  <si>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</si>
  <si>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</si>
  <si>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</si>
  <si>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</si>
  <si>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</si>
  <si>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</si>
  <si>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</si>
  <si>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</si>
  <si>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</si>
  <si>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</si>
  <si>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</si>
  <si>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</si>
  <si>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</si>
  <si>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</si>
  <si>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</si>
  <si>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</si>
  <si>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</si>
  <si>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</si>
  <si>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</si>
  <si>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</si>
  <si>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</si>
  <si>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</si>
  <si>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</si>
  <si>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</si>
  <si>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</si>
  <si>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</si>
  <si>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</si>
  <si>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</si>
  <si>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</si>
  <si>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</si>
  <si>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</si>
  <si>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</si>
  <si>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</si>
  <si>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</si>
  <si>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</si>
  <si>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</si>
  <si>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</si>
  <si>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</si>
  <si>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</si>
  <si>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</si>
  <si>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</si>
  <si>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</si>
  <si>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</si>
  <si>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</si>
  <si>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</si>
  <si>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</si>
  <si>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</si>
  <si>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</si>
  <si>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</si>
  <si>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</si>
  <si>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</si>
  <si>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</si>
  <si>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</si>
  <si>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</si>
  <si>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</si>
  <si>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</si>
  <si>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</si>
  <si>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</si>
  <si>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</si>
  <si>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</si>
  <si>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</si>
  <si>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</si>
  <si>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</si>
  <si>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</si>
  <si>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</si>
  <si>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</si>
  <si>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</si>
  <si>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</si>
  <si>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</si>
  <si>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</si>
  <si>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</si>
  <si>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</si>
  <si>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</si>
  <si>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</si>
  <si>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</si>
  <si>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</si>
  <si>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</si>
  <si>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</si>
  <si>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</si>
  <si>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</si>
  <si>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</si>
  <si>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</si>
  <si>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</si>
  <si>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</si>
  <si>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</si>
  <si>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</si>
  <si>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</si>
  <si>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</si>
  <si>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</si>
  <si>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</si>
  <si>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</si>
  <si>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</si>
  <si>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</si>
  <si>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</si>
  <si>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</si>
  <si>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</si>
  <si>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</si>
  <si>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</si>
  <si>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</si>
  <si>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</si>
  <si>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</si>
  <si>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</si>
  <si>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</si>
  <si>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</si>
  <si>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</si>
  <si>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</si>
  <si>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</si>
  <si>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</si>
  <si>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</si>
  <si>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</si>
  <si>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</si>
  <si>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</si>
  <si>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</si>
  <si>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</si>
  <si>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</si>
  <si>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</si>
  <si>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</si>
  <si>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</si>
  <si>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</si>
  <si>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</si>
  <si>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</si>
  <si>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</si>
  <si>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</si>
  <si>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</si>
  <si>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</si>
  <si>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</si>
  <si>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</si>
  <si>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</si>
  <si>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</si>
  <si>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</si>
  <si>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</si>
  <si>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</si>
  <si>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</si>
  <si>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</si>
  <si>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</si>
  <si>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</si>
  <si>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</si>
  <si>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</si>
  <si>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</si>
  <si>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</si>
  <si>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</si>
  <si>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</si>
  <si>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</si>
  <si>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</si>
  <si>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</si>
  <si>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</si>
  <si>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</si>
  <si>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</si>
  <si>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</si>
  <si>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</si>
  <si>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</si>
  <si>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</si>
  <si>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</si>
  <si>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</si>
  <si>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</si>
  <si>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</si>
  <si>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</si>
  <si>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</si>
  <si>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</si>
  <si>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</si>
  <si>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</si>
  <si>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</si>
  <si>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</si>
  <si>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</si>
  <si>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</si>
  <si>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</si>
  <si>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</si>
  <si>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</si>
  <si>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</si>
  <si>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</si>
  <si>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</si>
  <si>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</si>
  <si>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</si>
  <si>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</si>
  <si>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</si>
  <si>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</si>
  <si>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</si>
  <si>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</si>
  <si>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</si>
  <si>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</si>
  <si>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</si>
  <si>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</si>
  <si>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</si>
  <si>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</si>
  <si>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</si>
  <si>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</si>
  <si>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</si>
  <si>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</si>
  <si>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</si>
  <si>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</si>
  <si>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</si>
  <si>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</si>
  <si>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</si>
  <si>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</si>
  <si>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</si>
  <si>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</si>
  <si>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</si>
  <si>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</si>
  <si>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</si>
  <si>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</si>
  <si>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</si>
  <si>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</si>
  <si>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</si>
  <si>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</si>
  <si>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</si>
  <si>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</si>
  <si>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</si>
  <si>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</si>
  <si>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</si>
  <si>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</si>
  <si>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</si>
  <si>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</si>
  <si>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</si>
  <si>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</si>
  <si>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</si>
  <si>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</si>
  <si>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</si>
  <si>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</si>
  <si>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</si>
  <si>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</si>
  <si>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</si>
  <si>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</si>
  <si>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</si>
  <si>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</si>
  <si>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</si>
  <si>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</si>
  <si>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</si>
  <si>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</si>
  <si>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</si>
  <si>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</si>
  <si>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</si>
  <si>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</si>
  <si>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</si>
  <si>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</si>
  <si>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</si>
  <si>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</si>
  <si>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</si>
  <si>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</si>
  <si>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</si>
  <si>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</si>
  <si>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</si>
  <si>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</si>
  <si>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</si>
  <si>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</si>
  <si>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</si>
  <si>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</si>
  <si>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</si>
  <si>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</si>
  <si>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</si>
  <si>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</si>
  <si>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</si>
  <si>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</si>
  <si>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</si>
  <si>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</si>
  <si>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</si>
  <si>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</si>
  <si>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</si>
  <si>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</si>
  <si>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</si>
  <si>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</si>
  <si>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</si>
  <si>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</si>
  <si>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</si>
  <si>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</si>
  <si>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</si>
  <si>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</si>
  <si>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</si>
  <si>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</si>
  <si>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</si>
  <si>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</si>
  <si>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</si>
  <si>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</si>
  <si>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</si>
  <si>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</si>
  <si>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</si>
  <si>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</si>
  <si>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</si>
  <si>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</si>
  <si>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</si>
  <si>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</si>
  <si>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</si>
  <si>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</si>
  <si>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</si>
  <si>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</si>
  <si>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</si>
  <si>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</si>
  <si>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</si>
  <si>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</si>
  <si>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</si>
  <si>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</si>
  <si>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</si>
  <si>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</si>
  <si>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</si>
  <si>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</si>
  <si>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</si>
  <si>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</si>
  <si>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</si>
  <si>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</si>
  <si>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</si>
  <si>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</si>
  <si>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</si>
  <si>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</si>
  <si>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</si>
  <si>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</si>
  <si>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</si>
  <si>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</si>
  <si>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</si>
  <si>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</si>
  <si>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</si>
  <si>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</si>
  <si>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</si>
  <si>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</si>
  <si>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</si>
  <si>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</si>
  <si>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</si>
  <si>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</si>
  <si>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</si>
  <si>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</si>
  <si>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</si>
  <si>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</si>
  <si>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</si>
  <si>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</si>
  <si>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</si>
  <si>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</si>
  <si>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</si>
  <si>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</si>
  <si>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</si>
  <si>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</si>
  <si>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</si>
  <si>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</si>
  <si>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</si>
  <si>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</si>
  <si>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</si>
  <si>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</si>
  <si>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</si>
  <si>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</si>
  <si>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</si>
  <si>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</si>
  <si>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</si>
  <si>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</si>
  <si>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</si>
  <si>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</si>
  <si>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</si>
  <si>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</si>
  <si>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</si>
  <si>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</si>
  <si>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</si>
  <si>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</si>
  <si>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</si>
  <si>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</si>
  <si>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</si>
  <si>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</si>
  <si>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</si>
  <si>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</si>
  <si>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</si>
  <si>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</si>
  <si>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</si>
  <si>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</si>
  <si>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</si>
  <si>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</si>
  <si>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</si>
  <si>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</si>
  <si>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</si>
  <si>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</si>
  <si>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</si>
  <si>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</si>
  <si>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</si>
  <si>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</si>
  <si>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</si>
  <si>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</si>
  <si>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</si>
  <si>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</si>
  <si>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</si>
  <si>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</si>
  <si>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</si>
  <si>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</si>
  <si>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</si>
  <si>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</si>
  <si>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</si>
  <si>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</si>
  <si>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</si>
  <si>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</si>
  <si>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</si>
  <si>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</si>
  <si>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</si>
  <si>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</si>
  <si>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</si>
  <si>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</si>
  <si>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</si>
  <si>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</si>
  <si>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</si>
  <si>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</si>
  <si>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</si>
  <si>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</si>
  <si>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</si>
  <si>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</si>
  <si>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</si>
  <si>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</si>
  <si>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</si>
  <si>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</si>
  <si>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</si>
  <si>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</si>
  <si>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</si>
  <si>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</si>
  <si>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</si>
  <si>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</si>
  <si>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</si>
  <si>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</si>
  <si>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</si>
  <si>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</si>
  <si>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</si>
  <si>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</si>
  <si>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</si>
  <si>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</si>
  <si>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</si>
  <si>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</si>
  <si>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</si>
  <si>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</si>
  <si>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</si>
  <si>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</si>
  <si>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</si>
  <si>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</si>
  <si>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</si>
  <si>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</si>
  <si>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</si>
  <si>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</si>
  <si>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</si>
  <si>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</si>
  <si>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</si>
  <si>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</si>
  <si>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</si>
  <si>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</si>
  <si>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</si>
  <si>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</si>
  <si>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</si>
  <si>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</si>
  <si>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</si>
  <si>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</si>
  <si>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</si>
  <si>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</si>
  <si>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</si>
  <si>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</si>
  <si>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</si>
  <si>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</si>
  <si>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</si>
  <si>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</si>
  <si>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</si>
  <si>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</si>
  <si>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</si>
  <si>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</si>
  <si>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</si>
  <si>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</si>
  <si>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</si>
  <si>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</si>
  <si>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</si>
  <si>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</si>
  <si>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</si>
  <si>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</si>
  <si>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</si>
  <si>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</si>
  <si>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</si>
  <si>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</si>
  <si>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</si>
  <si>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</si>
  <si>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</si>
  <si>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</si>
  <si>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</si>
  <si>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</si>
  <si>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</si>
  <si>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</si>
  <si>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</si>
  <si>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</si>
  <si>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</si>
  <si>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</si>
  <si>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</si>
  <si>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</si>
  <si>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</si>
  <si>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</si>
  <si>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</si>
  <si>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</si>
  <si>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</si>
  <si>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</si>
  <si>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</si>
  <si>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</si>
  <si>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</si>
  <si>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</si>
  <si>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</si>
  <si>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</si>
  <si>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</si>
  <si>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</si>
  <si>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</si>
  <si>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</si>
  <si>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</si>
  <si>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</si>
  <si>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</si>
  <si>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</si>
  <si>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</si>
  <si>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</si>
  <si>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</si>
  <si>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</si>
  <si>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</si>
  <si>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</si>
  <si>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</si>
  <si>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</si>
  <si>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</si>
  <si>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</si>
  <si>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</si>
  <si>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</si>
  <si>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</si>
  <si>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</si>
  <si>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</si>
  <si>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</si>
  <si>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</si>
  <si>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</si>
  <si>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</si>
  <si>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</si>
  <si>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</si>
  <si>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</si>
  <si>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</si>
  <si>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</si>
  <si>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</si>
  <si>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</si>
  <si>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</si>
  <si>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</si>
  <si>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</si>
  <si>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</si>
  <si>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</si>
  <si>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</si>
  <si>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</si>
  <si>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</si>
  <si>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</si>
  <si>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</si>
  <si>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</si>
  <si>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</si>
  <si>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</si>
  <si>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</si>
  <si>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</si>
  <si>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</si>
  <si>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</si>
  <si>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</si>
  <si>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</si>
  <si>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</si>
  <si>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</si>
  <si>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</si>
  <si>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</si>
  <si>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</si>
  <si>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</si>
  <si>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</si>
  <si>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</si>
  <si>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</si>
  <si>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</si>
  <si>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</si>
  <si>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</si>
  <si>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</si>
  <si>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</si>
  <si>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</si>
  <si>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</si>
  <si>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</si>
  <si>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</si>
  <si>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</si>
  <si>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</si>
  <si>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</si>
  <si>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</si>
  <si>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</si>
  <si>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</si>
  <si>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</si>
  <si>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</si>
  <si>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</si>
  <si>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</si>
  <si>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</si>
  <si>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</si>
  <si>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</si>
  <si>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</si>
  <si>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</si>
  <si>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</si>
  <si>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</si>
  <si>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</si>
  <si>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</si>
  <si>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</si>
  <si>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</si>
  <si>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</si>
  <si>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</si>
  <si>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</si>
  <si>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</si>
  <si>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</si>
  <si>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</si>
  <si>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</si>
  <si>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</si>
  <si>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</si>
  <si>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</si>
  <si>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</si>
  <si>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</si>
  <si>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</si>
  <si>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</si>
  <si>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</si>
  <si>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</si>
  <si>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</si>
  <si>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</si>
  <si>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</si>
  <si>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</si>
  <si>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</si>
  <si>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</si>
  <si>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</si>
  <si>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</si>
  <si>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</si>
  <si>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</si>
  <si>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</si>
  <si>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</si>
  <si>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</si>
  <si>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</si>
  <si>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</si>
  <si>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</si>
  <si>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</si>
  <si>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</si>
  <si>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</si>
  <si>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</si>
  <si>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</si>
  <si>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</si>
  <si>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</si>
  <si>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</si>
  <si>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</si>
  <si>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</si>
  <si>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</si>
  <si>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</si>
  <si>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</si>
  <si>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</si>
  <si>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</si>
  <si>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</si>
  <si>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</si>
  <si>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</si>
  <si>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</si>
  <si>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</si>
  <si>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</si>
  <si>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</si>
  <si>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</si>
  <si>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</si>
  <si>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</si>
  <si>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</si>
  <si>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</si>
  <si>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</si>
  <si>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</si>
  <si>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</si>
  <si>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</si>
  <si>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</si>
  <si>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</si>
  <si>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</si>
  <si>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</si>
  <si>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</si>
  <si>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</si>
  <si>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</si>
  <si>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</si>
  <si>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</si>
  <si>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</si>
  <si>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</si>
  <si>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</si>
  <si>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</si>
  <si>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</si>
  <si>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</si>
  <si>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</si>
  <si>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</si>
  <si>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</si>
  <si>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</si>
  <si>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</si>
  <si>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</si>
  <si>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</si>
  <si>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</si>
  <si>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</si>
  <si>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</si>
  <si>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</si>
  <si>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</si>
  <si>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</si>
  <si>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</si>
  <si>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</si>
  <si>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</si>
  <si>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</si>
  <si>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</si>
  <si>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</si>
  <si>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</si>
  <si>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</si>
  <si>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</si>
  <si>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</si>
  <si>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</si>
  <si>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</si>
  <si>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</si>
  <si>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</si>
  <si>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</si>
  <si>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</si>
  <si>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</si>
  <si>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</si>
  <si>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</si>
  <si>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</si>
  <si>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</si>
  <si>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</si>
  <si>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</si>
  <si>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</si>
  <si>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</si>
  <si>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</si>
  <si>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</si>
  <si>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</si>
  <si>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</si>
  <si>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</si>
  <si>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</si>
  <si>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</si>
  <si>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</si>
  <si>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</si>
  <si>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</si>
  <si>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</si>
  <si>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</si>
  <si>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</si>
  <si>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</si>
  <si>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</si>
  <si>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</si>
  <si>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</si>
  <si>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</si>
  <si>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</si>
  <si>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</si>
  <si>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</si>
  <si>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</si>
  <si>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</si>
  <si>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</si>
  <si>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</si>
  <si>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</si>
  <si>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</si>
  <si>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</si>
  <si>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</si>
  <si>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</si>
  <si>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</si>
  <si>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</si>
  <si>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</si>
  <si>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</si>
  <si>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</si>
  <si>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</si>
  <si>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</si>
  <si>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</si>
  <si>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</si>
  <si>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</si>
  <si>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</si>
  <si>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</si>
  <si>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</si>
  <si>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</si>
  <si>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</si>
  <si>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</si>
  <si>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</si>
  <si>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</si>
  <si>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</si>
  <si>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</si>
  <si>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</si>
  <si>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</si>
  <si>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</si>
  <si>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</si>
  <si>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</si>
  <si>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</si>
  <si>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</si>
  <si>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</si>
  <si>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</si>
  <si>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</si>
  <si>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</si>
  <si>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</si>
  <si>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</si>
  <si>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</si>
  <si>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</si>
  <si>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</si>
  <si>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</si>
  <si>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</si>
  <si>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</si>
  <si>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</si>
  <si>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</si>
  <si>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</si>
  <si>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</si>
  <si>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</si>
  <si>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</si>
  <si>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</si>
  <si>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</si>
  <si>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</si>
  <si>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</si>
  <si>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</si>
  <si>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</si>
  <si>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</si>
  <si>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</si>
  <si>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</si>
  <si>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</si>
  <si>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</si>
  <si>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</si>
  <si>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</si>
  <si>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</si>
  <si>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</si>
  <si>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</si>
  <si>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</si>
  <si>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</si>
  <si>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</si>
  <si>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</si>
  <si>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</si>
  <si>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</si>
  <si>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</si>
  <si>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</si>
  <si>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</si>
  <si>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</si>
  <si>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</si>
  <si>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</si>
  <si>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</si>
  <si>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</si>
  <si>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</si>
  <si>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</si>
  <si>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</si>
  <si>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</si>
  <si>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</si>
  <si>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</si>
  <si>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</si>
  <si>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</si>
  <si>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</si>
  <si>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</si>
  <si>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</si>
  <si>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</si>
  <si>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</si>
  <si>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</si>
  <si>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</si>
  <si>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</si>
  <si>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</si>
  <si>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</si>
  <si>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</si>
  <si>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</si>
  <si>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</si>
  <si>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</si>
  <si>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</si>
  <si>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</si>
  <si>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</si>
  <si>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</si>
  <si>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</si>
  <si>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</si>
  <si>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</si>
  <si>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</si>
  <si>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</si>
  <si>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</si>
  <si>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</si>
  <si>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</si>
  <si>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</si>
  <si>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</si>
  <si>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</si>
  <si>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</si>
  <si>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</si>
  <si>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</si>
  <si>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</si>
  <si>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</si>
  <si>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</si>
  <si>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</si>
  <si>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</si>
  <si>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</si>
  <si>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</si>
  <si>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</si>
  <si>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</si>
  <si>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</si>
  <si>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</si>
  <si>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</si>
  <si>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</si>
  <si>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</si>
  <si>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</si>
  <si>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</si>
  <si>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</si>
  <si>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</si>
  <si>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</si>
  <si>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</si>
  <si>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</si>
  <si>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</si>
  <si>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</si>
  <si>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</si>
  <si>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</si>
  <si>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</si>
  <si>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</si>
  <si>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</si>
  <si>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</si>
  <si>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</si>
  <si>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</si>
  <si>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</si>
  <si>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</si>
  <si>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</si>
  <si>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</si>
  <si>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</si>
  <si>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</si>
  <si>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</si>
  <si>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</si>
  <si>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</si>
  <si>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</si>
  <si>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</si>
  <si>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</si>
  <si>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</si>
  <si>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</si>
  <si>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</si>
  <si>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</si>
  <si>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</si>
  <si>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</si>
  <si>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</si>
  <si>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</si>
  <si>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</si>
  <si>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</si>
  <si>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</si>
  <si>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</si>
  <si>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</si>
  <si>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</si>
  <si>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</si>
  <si>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</si>
  <si>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</si>
  <si>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</si>
  <si>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</si>
  <si>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</si>
  <si>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</si>
  <si>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</si>
  <si>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</si>
  <si>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</si>
  <si>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</si>
  <si>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</si>
  <si>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</si>
  <si>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</si>
  <si>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</si>
  <si>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</si>
  <si>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</si>
  <si>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</si>
  <si>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</si>
  <si>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</si>
  <si>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</si>
  <si>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</si>
  <si>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</si>
  <si>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</si>
  <si>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</si>
  <si>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</si>
  <si>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</si>
  <si>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</si>
  <si>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</si>
  <si>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</si>
  <si>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</si>
  <si>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</si>
  <si>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</si>
  <si>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</si>
  <si>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</si>
  <si>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</si>
  <si>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</si>
  <si>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</si>
  <si>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</si>
  <si>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</si>
  <si>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</si>
  <si>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</si>
  <si>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</si>
  <si>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</si>
  <si>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</si>
  <si>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</si>
  <si>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</si>
  <si>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</si>
  <si>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</si>
  <si>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</si>
  <si>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</si>
  <si>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</si>
  <si>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</si>
  <si>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</si>
  <si>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</si>
  <si>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</si>
  <si>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</si>
  <si>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</si>
  <si>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</si>
  <si>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</si>
  <si>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</si>
  <si>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</si>
  <si>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</si>
  <si>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</si>
  <si>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</si>
  <si>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</si>
  <si>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</si>
  <si>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</si>
  <si>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</si>
  <si>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</si>
  <si>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</si>
  <si>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</si>
  <si>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</si>
  <si>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</si>
  <si>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</si>
  <si>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</si>
  <si>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</si>
  <si>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</si>
  <si>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</si>
  <si>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</si>
  <si>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</si>
  <si>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</si>
  <si>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</si>
  <si>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</si>
  <si>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</si>
  <si>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</si>
  <si>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</si>
  <si>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</si>
  <si>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</si>
  <si>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</si>
  <si>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</si>
  <si>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</si>
  <si>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</si>
  <si>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</si>
  <si>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</si>
  <si>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</si>
  <si>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</si>
  <si>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</si>
  <si>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</si>
  <si>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</si>
  <si>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</si>
  <si>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</si>
  <si>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</si>
  <si>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</si>
  <si>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</si>
  <si>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</si>
  <si>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</si>
  <si>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</si>
  <si>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</si>
  <si>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</si>
  <si>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</si>
  <si>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</si>
  <si>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</si>
  <si>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</si>
  <si>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</si>
  <si>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</si>
  <si>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</si>
  <si>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</si>
  <si>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</si>
  <si>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</si>
  <si>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</si>
  <si>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</si>
  <si>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</si>
  <si>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</si>
  <si>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</si>
  <si>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</si>
  <si>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</si>
  <si>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</si>
  <si>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</si>
  <si>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</si>
  <si>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</si>
  <si>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</si>
  <si>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</si>
  <si>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</si>
  <si>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</si>
  <si>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</si>
  <si>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</si>
  <si>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</si>
  <si>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</si>
  <si>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</si>
  <si>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</si>
  <si>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</si>
  <si>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</si>
  <si>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</si>
  <si>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</si>
  <si>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</si>
  <si>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</si>
  <si>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</si>
  <si>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</si>
  <si>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</si>
  <si>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</si>
  <si>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</si>
  <si>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</si>
  <si>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</si>
  <si>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</si>
  <si>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</si>
  <si>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</si>
  <si>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</si>
  <si>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</si>
  <si>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</si>
  <si>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</si>
  <si>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</si>
  <si>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</si>
  <si>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</si>
  <si>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</si>
  <si>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</si>
  <si>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</si>
  <si>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</si>
  <si>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</si>
  <si>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</si>
  <si>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</si>
  <si>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</si>
  <si>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</si>
  <si>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</si>
  <si>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</si>
  <si>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</si>
  <si>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</si>
  <si>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</si>
  <si>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</si>
  <si>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</si>
  <si>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</si>
  <si>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</si>
  <si>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</si>
  <si>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</si>
  <si>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</si>
  <si>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</si>
  <si>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</si>
  <si>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</si>
  <si>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</si>
  <si>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</si>
  <si>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</si>
  <si>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</si>
  <si>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</si>
  <si>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</si>
  <si>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</si>
  <si>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</si>
  <si>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</si>
  <si>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</si>
  <si>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</si>
  <si>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</si>
  <si>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</si>
  <si>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</si>
  <si>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</si>
  <si>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</si>
  <si>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</si>
  <si>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</si>
  <si>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</si>
  <si>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</si>
  <si>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</si>
  <si>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</si>
  <si>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</si>
  <si>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</si>
  <si>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</si>
  <si>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</si>
  <si>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</si>
  <si>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</si>
  <si>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</si>
  <si>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</si>
  <si>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</si>
  <si>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</si>
  <si>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</si>
  <si>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</si>
  <si>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</si>
  <si>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</si>
  <si>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</si>
  <si>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</si>
  <si>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</si>
  <si>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</si>
  <si>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</si>
  <si>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</si>
  <si>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</si>
  <si>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</si>
  <si>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</si>
  <si>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</si>
  <si>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</si>
  <si>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</si>
  <si>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</si>
  <si>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</si>
  <si>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</si>
  <si>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</si>
  <si>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</si>
  <si>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</si>
  <si>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</si>
  <si>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</si>
  <si>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</si>
  <si>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</si>
  <si>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</si>
  <si>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</si>
  <si>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</si>
  <si>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</si>
  <si>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</si>
  <si>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</si>
  <si>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</si>
  <si>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</si>
  <si>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</si>
  <si>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</si>
  <si>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</si>
  <si>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</si>
  <si>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</si>
  <si>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</si>
  <si>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</si>
  <si>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</si>
  <si>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</si>
  <si>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</si>
  <si>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</si>
  <si>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</si>
  <si>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</si>
  <si>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</si>
  <si>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</si>
  <si>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</si>
  <si>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</si>
  <si>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</si>
  <si>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</si>
  <si>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</si>
  <si>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</si>
  <si>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</si>
  <si>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</si>
  <si>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</si>
  <si>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</si>
  <si>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</si>
  <si>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</si>
  <si>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</si>
  <si>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</si>
  <si>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</si>
  <si>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</si>
  <si>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</si>
  <si>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</si>
  <si>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</si>
  <si>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</si>
  <si>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</si>
  <si>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</si>
  <si>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</si>
  <si>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</si>
  <si>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</si>
  <si>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</si>
  <si>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</si>
  <si>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</si>
  <si>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</si>
  <si>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</si>
  <si>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</si>
  <si>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</si>
  <si>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</si>
  <si>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</si>
  <si>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</si>
  <si>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</si>
  <si>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</si>
  <si>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</si>
  <si>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</si>
  <si>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</si>
  <si>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</si>
  <si>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</si>
  <si>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</si>
  <si>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</si>
  <si>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</si>
  <si>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</si>
  <si>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</si>
  <si>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</si>
  <si>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</si>
  <si>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</si>
  <si>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</si>
  <si>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</si>
  <si>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</si>
  <si>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</si>
  <si>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</si>
  <si>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</si>
  <si>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</si>
  <si>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</si>
  <si>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</si>
  <si>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</si>
  <si>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</si>
  <si>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</si>
  <si>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</si>
  <si>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</si>
  <si>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</si>
  <si>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</si>
  <si>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</si>
  <si>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</si>
  <si>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</si>
  <si>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</si>
  <si>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</si>
  <si>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</si>
  <si>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</si>
  <si>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</si>
  <si>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</si>
  <si>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</si>
  <si>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</si>
  <si>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</si>
  <si>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</si>
  <si>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</si>
  <si>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</si>
  <si>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</si>
  <si>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</si>
  <si>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</si>
  <si>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</si>
  <si>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</si>
  <si>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</si>
  <si>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</si>
  <si>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</si>
  <si>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</si>
  <si>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</si>
  <si>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</si>
  <si>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</si>
  <si>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</si>
  <si>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</si>
  <si>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</si>
  <si>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</si>
  <si>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</si>
  <si>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</si>
  <si>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</si>
  <si>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</si>
  <si>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</si>
  <si>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</si>
  <si>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</si>
  <si>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</si>
  <si>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</si>
  <si>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</si>
  <si>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</si>
  <si>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</si>
  <si>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</si>
  <si>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</si>
  <si>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</si>
  <si>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</si>
  <si>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</si>
  <si>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</si>
  <si>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</si>
  <si>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</si>
  <si>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</si>
  <si>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</si>
  <si>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</si>
  <si>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</si>
  <si>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</si>
  <si>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</si>
  <si>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</si>
  <si>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</si>
  <si>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</si>
  <si>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</si>
  <si>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</si>
  <si>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</si>
  <si>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</si>
  <si>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</si>
  <si>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</si>
  <si>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</si>
  <si>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</si>
  <si>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</si>
  <si>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</si>
  <si>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</si>
  <si>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</si>
  <si>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</si>
  <si>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</si>
  <si>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</si>
  <si>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</si>
  <si>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</si>
  <si>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</si>
  <si>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</si>
  <si>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</si>
  <si>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</si>
  <si>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</si>
  <si>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</si>
  <si>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</si>
  <si>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</si>
  <si>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</si>
  <si>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</si>
  <si>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</si>
  <si>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</si>
  <si>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</si>
  <si>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</si>
  <si>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</si>
  <si>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</si>
  <si>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</si>
  <si>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</si>
  <si>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</si>
  <si>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</si>
  <si>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</si>
  <si>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</si>
  <si>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</si>
  <si>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</si>
  <si>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</si>
  <si>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</si>
  <si>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</si>
  <si>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</si>
  <si>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</si>
  <si>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</si>
  <si>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</si>
  <si>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</si>
  <si>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</si>
  <si>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</si>
  <si>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</si>
  <si>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</si>
  <si>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</si>
  <si>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</si>
  <si>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</si>
  <si>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</si>
  <si>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</si>
  <si>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</si>
  <si>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</si>
  <si>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</si>
  <si>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</si>
  <si>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</si>
  <si>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</si>
  <si>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</si>
  <si>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</si>
  <si>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</si>
  <si>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</si>
  <si>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</si>
  <si>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</si>
  <si>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</si>
  <si>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</si>
  <si>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</si>
  <si>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</si>
  <si>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</si>
  <si>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</si>
  <si>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</si>
  <si>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</si>
  <si>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</si>
  <si>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</si>
  <si>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</si>
  <si>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</si>
  <si>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</si>
  <si>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</si>
  <si>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</si>
  <si>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</si>
  <si>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</si>
  <si>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</si>
  <si>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</si>
  <si>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</si>
  <si>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</si>
  <si>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</si>
  <si>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</si>
  <si>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</si>
  <si>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</si>
  <si>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</si>
  <si>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</si>
  <si>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</si>
  <si>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</si>
  <si>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</si>
  <si>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</si>
  <si>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</si>
  <si>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</si>
  <si>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</si>
  <si>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</si>
  <si>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</si>
  <si>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</si>
  <si>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</si>
  <si>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</si>
  <si>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</si>
  <si>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</si>
  <si>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</si>
  <si>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</si>
  <si>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</si>
  <si>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</si>
  <si>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</si>
  <si>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</si>
  <si>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</si>
  <si>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</si>
  <si>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</si>
  <si>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</si>
  <si>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</si>
  <si>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</si>
  <si>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</si>
  <si>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</si>
  <si>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</si>
  <si>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</si>
  <si>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</si>
  <si>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</si>
  <si>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</si>
  <si>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</si>
  <si>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</si>
  <si>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</si>
  <si>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</si>
  <si>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</si>
  <si>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</si>
  <si>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</si>
  <si>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</si>
  <si>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</si>
  <si>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</si>
  <si>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</si>
  <si>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</si>
  <si>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</si>
  <si>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</si>
  <si>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</si>
  <si>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</si>
  <si>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</si>
  <si>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</si>
  <si>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</si>
  <si>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</si>
  <si>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</si>
  <si>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</si>
  <si>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</si>
  <si>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</si>
  <si>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</si>
  <si>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</si>
  <si>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</si>
  <si>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</si>
  <si>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</si>
  <si>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</si>
  <si>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</si>
  <si>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</si>
  <si>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</si>
  <si>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</si>
  <si>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</si>
  <si>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</si>
  <si>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</si>
  <si>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</si>
  <si>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</si>
  <si>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</si>
  <si>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</si>
  <si>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</si>
  <si>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</si>
  <si>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</si>
  <si>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</si>
  <si>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</si>
  <si>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</si>
  <si>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</si>
  <si>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</si>
  <si>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</si>
  <si>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</si>
  <si>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</si>
  <si>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</si>
  <si>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</si>
  <si>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</si>
  <si>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</si>
  <si>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</si>
  <si>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</si>
  <si>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</si>
  <si>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</si>
  <si>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</si>
  <si>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</si>
  <si>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</si>
  <si>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</si>
  <si>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</si>
  <si>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</si>
  <si>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</si>
  <si>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</si>
  <si>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</si>
  <si>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</si>
  <si>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</si>
  <si>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</si>
  <si>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</si>
  <si>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</si>
  <si>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</si>
  <si>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</si>
  <si>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</si>
  <si>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</si>
  <si>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</si>
  <si>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</si>
  <si>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</si>
  <si>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</si>
  <si>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</si>
  <si>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</si>
  <si>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</si>
  <si>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</si>
  <si>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</si>
  <si>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</si>
  <si>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</si>
  <si>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</si>
  <si>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</si>
  <si>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</si>
  <si>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</si>
  <si>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</si>
  <si>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</si>
  <si>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</si>
  <si>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</si>
  <si>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</si>
  <si>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</si>
  <si>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</si>
  <si>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</si>
  <si>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</si>
  <si>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</si>
  <si>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</si>
  <si>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</si>
  <si>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</si>
  <si>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</si>
  <si>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</si>
  <si>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</si>
  <si>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</si>
  <si>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</si>
  <si>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</si>
  <si>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</si>
  <si>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</si>
  <si>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</si>
  <si>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</si>
  <si>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</si>
  <si>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</si>
  <si>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</si>
  <si>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</si>
  <si>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</si>
  <si>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</si>
  <si>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</si>
  <si>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</si>
  <si>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</si>
  <si>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</si>
  <si>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</si>
  <si>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</si>
  <si>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</si>
  <si>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</si>
  <si>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</si>
  <si>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</si>
  <si>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</si>
  <si>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</si>
  <si>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</si>
  <si>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</si>
  <si>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</si>
  <si>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</si>
  <si>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</si>
  <si>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</si>
  <si>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</si>
  <si>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</si>
  <si>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</si>
  <si>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</si>
  <si>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</si>
  <si>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</si>
  <si>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</si>
  <si>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</si>
  <si>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</si>
  <si>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</si>
  <si>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</si>
  <si>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</si>
  <si>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</si>
  <si>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</si>
  <si>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</si>
  <si>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</si>
  <si>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</si>
  <si>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</si>
  <si>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</si>
  <si>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</si>
  <si>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</si>
  <si>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</si>
  <si>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</si>
  <si>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</si>
  <si>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</si>
  <si>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</si>
  <si>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</si>
  <si>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</si>
  <si>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</si>
  <si>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</si>
  <si>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</si>
  <si>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</si>
  <si>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</si>
  <si>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</si>
  <si>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</si>
  <si>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</si>
  <si>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</si>
  <si>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</si>
  <si>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</si>
  <si>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</si>
  <si>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</si>
  <si>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</si>
  <si>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</si>
  <si>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</si>
  <si>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</si>
  <si>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</si>
  <si>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</si>
  <si>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</si>
  <si>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</si>
  <si>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</si>
  <si>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</si>
  <si>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</si>
  <si>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</si>
  <si>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</si>
  <si>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</si>
  <si>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</si>
  <si>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</si>
  <si>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</si>
  <si>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</si>
  <si>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</si>
  <si>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</si>
  <si>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</si>
  <si>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</si>
  <si>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</si>
  <si>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</si>
  <si>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</si>
  <si>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</si>
  <si>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</si>
  <si>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</si>
  <si>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</si>
  <si>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</si>
  <si>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</si>
  <si>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</si>
  <si>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</si>
  <si>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</si>
  <si>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</si>
  <si>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</si>
  <si>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</si>
  <si>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</si>
  <si>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</si>
  <si>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</si>
  <si>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</si>
  <si>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</si>
  <si>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</si>
  <si>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</si>
  <si>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</si>
  <si>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</si>
  <si>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</si>
  <si>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</si>
  <si>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</si>
  <si>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</si>
  <si>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</si>
  <si>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</si>
  <si>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</si>
  <si>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</si>
  <si>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</si>
  <si>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</si>
  <si>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</si>
  <si>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</si>
  <si>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</si>
  <si>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</si>
  <si>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</si>
  <si>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</si>
  <si>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</si>
  <si>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</si>
  <si>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</si>
  <si>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</si>
  <si>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</si>
  <si>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</si>
  <si>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</si>
  <si>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</si>
  <si>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</si>
  <si>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</si>
  <si>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</si>
  <si>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</si>
  <si>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</si>
  <si>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</si>
  <si>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</si>
  <si>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</si>
  <si>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</si>
  <si>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</si>
  <si>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</si>
  <si>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</si>
  <si>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</si>
  <si>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</si>
  <si>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</si>
  <si>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</si>
  <si>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</si>
  <si>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</si>
  <si>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</si>
  <si>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</si>
  <si>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</si>
  <si>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</si>
  <si>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</si>
  <si>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</si>
  <si>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</si>
  <si>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</si>
  <si>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</si>
  <si>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</si>
  <si>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</si>
  <si>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</si>
  <si>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</si>
  <si>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</si>
  <si>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</si>
  <si>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</si>
  <si>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</si>
  <si>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</si>
  <si>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</si>
  <si>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</si>
  <si>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</si>
  <si>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</si>
  <si>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</si>
  <si>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</si>
  <si>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</si>
  <si>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</si>
  <si>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</si>
  <si>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</si>
  <si>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</si>
  <si>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</si>
  <si>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</si>
  <si>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</si>
  <si>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</si>
  <si>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</si>
  <si>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</si>
  <si>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</si>
  <si>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</si>
  <si>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</si>
  <si>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</si>
  <si>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</si>
  <si>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</si>
  <si>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</si>
  <si>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</si>
  <si>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</si>
  <si>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</si>
  <si>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</si>
  <si>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</si>
  <si>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</si>
  <si>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</si>
  <si>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</si>
  <si>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</si>
  <si>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</si>
  <si>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</si>
  <si>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</si>
  <si>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</si>
  <si>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</si>
  <si>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</si>
  <si>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</si>
  <si>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</si>
  <si>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</si>
  <si>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</si>
  <si>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</si>
  <si>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</si>
  <si>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</si>
  <si>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</si>
  <si>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</si>
  <si>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</si>
  <si>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</si>
  <si>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</si>
  <si>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</si>
  <si>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</si>
  <si>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</si>
  <si>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</si>
  <si>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</si>
  <si>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</si>
  <si>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</si>
  <si>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</si>
  <si>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</si>
  <si>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</si>
  <si>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</si>
  <si>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</si>
  <si>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</si>
  <si>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</si>
  <si>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</si>
  <si>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</si>
  <si>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</si>
  <si>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</si>
  <si>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</si>
  <si>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</si>
  <si>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</si>
  <si>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</si>
  <si>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</si>
  <si>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</si>
  <si>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</si>
  <si>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</si>
  <si>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</si>
  <si>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</si>
  <si>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</si>
  <si>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</si>
  <si>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</si>
  <si>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</si>
  <si>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</si>
  <si>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</si>
  <si>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</si>
  <si>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</si>
  <si>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</si>
  <si>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</si>
  <si>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</si>
  <si>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</si>
  <si>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</si>
  <si>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</si>
  <si>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</si>
  <si>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</si>
  <si>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</si>
  <si>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</si>
  <si>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</si>
  <si>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</si>
  <si>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</si>
  <si>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</si>
  <si>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</si>
  <si>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</si>
  <si>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</si>
  <si>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</si>
  <si>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</si>
  <si>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</si>
  <si>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</si>
  <si>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</si>
  <si>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</si>
  <si>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</si>
  <si>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</si>
  <si>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</si>
  <si>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</si>
  <si>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</si>
  <si>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</si>
  <si>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</si>
  <si>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</si>
  <si>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</si>
  <si>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</si>
  <si>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</si>
  <si>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</si>
  <si>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</si>
  <si>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</si>
  <si>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</si>
  <si>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</si>
  <si>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</si>
  <si>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</si>
  <si>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</si>
  <si>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</si>
  <si>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</si>
  <si>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</si>
  <si>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</si>
  <si>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</si>
  <si>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</si>
  <si>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</si>
  <si>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</si>
  <si>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</si>
  <si>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</si>
  <si>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</si>
  <si>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</si>
  <si>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</si>
  <si>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</si>
  <si>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</si>
  <si>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</si>
  <si>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</si>
  <si>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</si>
  <si>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</si>
  <si>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</si>
  <si>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</si>
  <si>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</si>
  <si>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</si>
  <si>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</si>
  <si>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</si>
  <si>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</si>
  <si>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</si>
  <si>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</si>
  <si>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</si>
  <si>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</si>
  <si>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</si>
  <si>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</si>
  <si>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</si>
  <si>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</si>
  <si>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</si>
  <si>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</si>
  <si>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</si>
  <si>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</si>
  <si>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</si>
  <si>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</si>
  <si>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</si>
  <si>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</si>
  <si>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</si>
  <si>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</si>
  <si>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</si>
  <si>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</si>
  <si>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</si>
  <si>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</si>
  <si>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</si>
  <si>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</si>
  <si>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</si>
  <si>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</si>
  <si>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</si>
  <si>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</si>
  <si>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</si>
  <si>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</si>
  <si>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</si>
  <si>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</si>
  <si>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</si>
  <si>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</si>
  <si>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</si>
  <si>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</si>
  <si>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</si>
  <si>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</si>
  <si>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</si>
  <si>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</si>
  <si>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</si>
  <si>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</si>
  <si>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</si>
  <si>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</si>
  <si>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</si>
  <si>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</si>
  <si>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</si>
  <si>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</si>
  <si>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</si>
  <si>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</si>
  <si>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</si>
  <si>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</si>
  <si>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</si>
  <si>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</si>
  <si>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</si>
  <si>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</si>
  <si>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</si>
  <si>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</si>
  <si>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</si>
  <si>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</si>
  <si>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</si>
  <si>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</si>
  <si>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</si>
  <si>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</si>
  <si>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</si>
  <si>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</si>
  <si>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</si>
  <si>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</si>
  <si>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</si>
  <si>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</si>
  <si>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</si>
  <si>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</si>
  <si>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</si>
  <si>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</si>
  <si>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</si>
  <si>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</si>
  <si>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</si>
  <si>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</si>
  <si>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</si>
  <si>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</si>
  <si>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</si>
  <si>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</si>
  <si>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</si>
  <si>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</si>
  <si>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</si>
  <si>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</si>
  <si>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</si>
  <si>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</si>
  <si>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</si>
  <si>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</si>
  <si>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</si>
  <si>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</si>
  <si>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</si>
  <si>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</si>
  <si>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</si>
  <si>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</si>
  <si>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</si>
  <si>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</si>
  <si>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</si>
  <si>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</si>
  <si>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</si>
  <si>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</si>
  <si>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</si>
  <si>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</si>
  <si>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</si>
  <si>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</si>
  <si>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</si>
  <si>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</si>
  <si>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</si>
  <si>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</si>
  <si>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</si>
  <si>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</si>
  <si>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</si>
  <si>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</si>
  <si>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</si>
  <si>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</si>
  <si>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</si>
  <si>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</si>
  <si>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</si>
  <si>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</si>
  <si>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</si>
  <si>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</si>
  <si>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</si>
  <si>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</si>
  <si>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</si>
  <si>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</si>
  <si>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</si>
  <si>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</si>
  <si>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</si>
  <si>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</si>
  <si>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</si>
  <si>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</si>
  <si>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</si>
  <si>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</si>
  <si>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</si>
  <si>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</si>
  <si>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</si>
  <si>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</si>
  <si>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</si>
  <si>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</si>
  <si>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</si>
  <si>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</si>
  <si>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</si>
  <si>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</si>
  <si>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</si>
  <si>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</si>
  <si>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</si>
  <si>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</si>
  <si>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</si>
  <si>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</si>
  <si>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</si>
  <si>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</si>
  <si>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</si>
  <si>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</si>
  <si>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</si>
  <si>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</si>
  <si>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</si>
  <si>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</si>
  <si>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</si>
  <si>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</si>
  <si>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</si>
  <si>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</si>
  <si>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</si>
  <si>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</si>
  <si>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</si>
  <si>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</si>
  <si>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</si>
  <si>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</si>
  <si>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</si>
  <si>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</si>
  <si>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</si>
  <si>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</si>
  <si>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</si>
  <si>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</si>
  <si>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</si>
  <si>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</si>
  <si>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</si>
  <si>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</si>
  <si>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</si>
  <si>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</si>
  <si>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</si>
  <si>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</si>
  <si>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</si>
  <si>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</si>
  <si>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</si>
  <si>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</si>
  <si>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</si>
  <si>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</si>
  <si>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</si>
  <si>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</si>
  <si>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</si>
  <si>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</si>
  <si>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</si>
  <si>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</si>
  <si>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</si>
  <si>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</si>
  <si>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</si>
  <si>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</si>
  <si>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</si>
  <si>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</si>
  <si>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</si>
  <si>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</si>
  <si>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</si>
  <si>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</si>
  <si>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</si>
  <si>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</si>
  <si>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</si>
  <si>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</si>
  <si>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</si>
  <si>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</si>
  <si>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</si>
  <si>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</si>
  <si>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</si>
  <si>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</si>
  <si>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</si>
  <si>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</si>
  <si>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</si>
  <si>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</si>
  <si>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</si>
  <si>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</si>
  <si>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</si>
  <si>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</si>
  <si>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</si>
  <si>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</si>
  <si>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</si>
  <si>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</si>
  <si>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</si>
  <si>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</si>
  <si>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</si>
  <si>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</si>
  <si>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</si>
  <si>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</si>
  <si>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</si>
  <si>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</si>
  <si>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</si>
  <si>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</si>
  <si>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</si>
  <si>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</si>
  <si>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</si>
  <si>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</si>
  <si>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</si>
  <si>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</si>
  <si>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</si>
  <si>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</si>
  <si>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</si>
  <si>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</si>
  <si>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</si>
  <si>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</si>
  <si>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</si>
  <si>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</si>
  <si>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</si>
  <si>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</si>
  <si>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</si>
  <si>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</si>
  <si>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</si>
  <si>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</si>
  <si>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</si>
  <si>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</si>
  <si>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</si>
  <si>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</si>
  <si>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</si>
  <si>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</si>
  <si>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</si>
  <si>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</si>
  <si>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</si>
  <si>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</si>
  <si>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</si>
  <si>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</si>
  <si>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</si>
  <si>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</si>
  <si>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</si>
  <si>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</si>
  <si>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</si>
  <si>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</si>
  <si>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</si>
  <si>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</si>
  <si>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</si>
  <si>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</si>
  <si>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</si>
  <si>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</si>
  <si>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</si>
  <si>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</si>
  <si>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</si>
  <si>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</si>
  <si>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</si>
  <si>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</si>
  <si>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</si>
  <si>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</si>
  <si>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</si>
  <si>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</si>
  <si>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</si>
  <si>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</si>
  <si>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</si>
  <si>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</si>
  <si>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</si>
  <si>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</si>
  <si>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</si>
  <si>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</si>
  <si>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</si>
  <si>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</si>
  <si>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</si>
  <si>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</si>
  <si>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</si>
  <si>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</si>
  <si>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</si>
  <si>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</si>
  <si>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</si>
  <si>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</si>
  <si>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</si>
  <si>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</si>
  <si>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</si>
  <si>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</si>
  <si>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</si>
  <si>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</si>
  <si>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</si>
  <si>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</si>
  <si>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</si>
  <si>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</si>
  <si>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</si>
  <si>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</si>
  <si>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</si>
  <si>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</si>
  <si>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</si>
  <si>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</si>
  <si>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</si>
  <si>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</si>
  <si>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</si>
  <si>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</si>
  <si>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</si>
  <si>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</si>
  <si>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</si>
  <si>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</si>
  <si>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</si>
  <si>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</si>
  <si>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</si>
  <si>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</si>
  <si>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</si>
  <si>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</si>
  <si>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</si>
  <si>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</si>
  <si>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</si>
  <si>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</si>
  <si>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</si>
  <si>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</si>
  <si>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</si>
  <si>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</si>
  <si>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</si>
  <si>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</si>
  <si>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</si>
  <si>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</si>
  <si>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</si>
  <si>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</si>
  <si>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</si>
  <si>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</si>
  <si>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</si>
  <si>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</si>
  <si>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</si>
  <si>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</si>
  <si>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</si>
  <si>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</si>
  <si>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</si>
  <si>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</si>
  <si>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</si>
  <si>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</si>
  <si>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</si>
  <si>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</si>
  <si>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</si>
  <si>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</si>
  <si>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</si>
  <si>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</si>
  <si>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</si>
  <si>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</si>
  <si>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</si>
  <si>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</si>
  <si>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</si>
  <si>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</si>
  <si>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</si>
  <si>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</si>
  <si>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</si>
  <si>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</si>
  <si>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</si>
  <si>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</si>
  <si>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</si>
  <si>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</si>
  <si>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</si>
  <si>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</si>
  <si>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</si>
  <si>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</si>
  <si>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</si>
  <si>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</si>
  <si>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</si>
  <si>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</si>
  <si>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</si>
  <si>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</si>
  <si>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</si>
  <si>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</si>
  <si>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</si>
  <si>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</si>
  <si>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</si>
  <si>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</si>
  <si>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</si>
  <si>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</si>
  <si>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</si>
  <si>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</si>
  <si>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</si>
  <si>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</si>
  <si>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</si>
  <si>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</si>
  <si>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</si>
  <si>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</si>
  <si>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</si>
  <si>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</si>
  <si>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</si>
  <si>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</si>
  <si>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</si>
  <si>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</si>
  <si>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</si>
  <si>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</si>
  <si>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</si>
  <si>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</si>
  <si>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</si>
  <si>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</si>
  <si>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</si>
  <si>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</si>
  <si>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</si>
  <si>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</si>
  <si>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</si>
  <si>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</si>
  <si>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</si>
  <si>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</si>
  <si>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</si>
  <si>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</si>
  <si>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</si>
  <si>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</si>
  <si>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</si>
  <si>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</si>
  <si>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</si>
  <si>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</si>
  <si>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</si>
  <si>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</si>
  <si>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</si>
  <si>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</si>
  <si>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</si>
  <si>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</si>
  <si>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</si>
  <si>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</si>
  <si>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</si>
  <si>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</si>
  <si>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</si>
  <si>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</si>
  <si>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</si>
  <si>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</si>
  <si>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</si>
  <si>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</si>
  <si>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</si>
  <si>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</si>
  <si>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</si>
  <si>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</si>
  <si>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</si>
  <si>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</si>
  <si>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</si>
  <si>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</si>
  <si>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</si>
  <si>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</si>
  <si>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</si>
  <si>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</si>
  <si>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</si>
  <si>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</si>
  <si>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</si>
  <si>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</si>
  <si>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</si>
  <si>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</si>
  <si>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</si>
  <si>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</si>
  <si>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</si>
  <si>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</si>
  <si>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</si>
  <si>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</si>
  <si>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</si>
  <si>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</si>
  <si>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</si>
  <si>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</si>
  <si>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</si>
  <si>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</si>
  <si>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</si>
  <si>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</si>
  <si>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</si>
  <si>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</si>
  <si>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</si>
  <si>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</si>
  <si>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</si>
  <si>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</si>
  <si>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</si>
  <si>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</si>
  <si>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</si>
  <si>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</si>
  <si>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</si>
  <si>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</si>
  <si>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</si>
  <si>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</si>
  <si>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</si>
  <si>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</si>
  <si>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</si>
  <si>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</si>
  <si>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</si>
  <si>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</si>
  <si>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</si>
  <si>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</si>
  <si>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</si>
  <si>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</si>
  <si>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</si>
  <si>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</si>
  <si>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</si>
  <si>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</si>
  <si>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</si>
  <si>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</si>
  <si>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</si>
  <si>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</si>
  <si>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</si>
  <si>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</si>
  <si>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</si>
  <si>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</si>
  <si>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</si>
  <si>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</si>
  <si>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</si>
  <si>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</si>
  <si>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</si>
  <si>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</si>
  <si>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</si>
  <si>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</si>
  <si>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</si>
  <si>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</si>
  <si>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</si>
  <si>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</si>
  <si>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</si>
  <si>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</si>
  <si>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</si>
  <si>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</si>
  <si>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</si>
  <si>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</si>
  <si>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</si>
  <si>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</si>
  <si>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</si>
  <si>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</si>
  <si>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</si>
  <si>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</si>
  <si>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</si>
  <si>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</si>
  <si>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</si>
  <si>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</si>
  <si>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</si>
  <si>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</si>
  <si>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</si>
  <si>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</si>
  <si>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</si>
  <si>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</si>
  <si>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</si>
  <si>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</si>
  <si>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</si>
  <si>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</si>
  <si>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</si>
  <si>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</si>
  <si>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</si>
  <si>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</si>
  <si>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</si>
  <si>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</si>
  <si>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</si>
  <si>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</si>
  <si>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</si>
  <si>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</si>
  <si>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</si>
  <si>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</si>
  <si>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</si>
  <si>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</si>
  <si>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</si>
  <si>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</si>
  <si>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</si>
  <si>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</si>
  <si>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</si>
  <si>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</si>
  <si>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</si>
  <si>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</si>
  <si>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</si>
  <si>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</si>
  <si>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</si>
  <si>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</si>
  <si>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</si>
  <si>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</si>
  <si>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</si>
  <si>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</si>
  <si>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</si>
  <si>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</si>
  <si>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</si>
  <si>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</si>
  <si>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</si>
  <si>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</si>
  <si>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</si>
  <si>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</si>
  <si>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</si>
  <si>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</si>
  <si>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</si>
  <si>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</si>
  <si>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</si>
  <si>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</si>
  <si>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</si>
  <si>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</si>
  <si>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</si>
  <si>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</si>
  <si>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</si>
  <si>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</si>
  <si>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</si>
  <si>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</si>
  <si>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</si>
  <si>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</si>
  <si>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</si>
  <si>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</si>
  <si>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</si>
  <si>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</si>
  <si>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</si>
  <si>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</si>
  <si>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</si>
  <si>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</si>
  <si>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</si>
  <si>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</si>
  <si>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</si>
  <si>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</si>
  <si>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</si>
  <si>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</si>
  <si>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</si>
  <si>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</si>
  <si>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</si>
  <si>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</si>
  <si>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</si>
  <si>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</si>
  <si>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</si>
  <si>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</si>
  <si>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</si>
  <si>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</si>
  <si>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</si>
  <si>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</si>
  <si>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</si>
  <si>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</si>
  <si>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</si>
  <si>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</si>
  <si>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</si>
  <si>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</si>
  <si>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</si>
  <si>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</si>
  <si>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</si>
  <si>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</si>
  <si>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</si>
  <si>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</si>
  <si>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</si>
  <si>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</si>
  <si>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</si>
  <si>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</si>
  <si>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</si>
  <si>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</si>
  <si>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</si>
  <si>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</si>
  <si>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</si>
  <si>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</si>
  <si>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</si>
  <si>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</si>
  <si>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</si>
  <si>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</si>
  <si>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</si>
  <si>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</si>
  <si>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</si>
  <si>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</si>
  <si>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</si>
  <si>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</si>
  <si>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</si>
  <si>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</si>
  <si>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</si>
  <si>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</si>
  <si>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</si>
  <si>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</si>
  <si>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</si>
  <si>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</si>
  <si>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</si>
  <si>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</si>
  <si>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</si>
  <si>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</si>
  <si>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</si>
  <si>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</si>
  <si>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</si>
  <si>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</si>
  <si>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</si>
  <si>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</si>
  <si>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</si>
  <si>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</si>
  <si>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</si>
  <si>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</si>
  <si>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</si>
  <si>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</si>
  <si>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</si>
  <si>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</si>
  <si>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</si>
  <si>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</si>
  <si>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</si>
  <si>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</si>
  <si>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</si>
  <si>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</si>
  <si>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</si>
  <si>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</si>
  <si>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</si>
  <si>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</si>
  <si>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</si>
  <si>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</si>
  <si>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</si>
  <si>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</si>
  <si>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</si>
  <si>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</si>
  <si>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</si>
  <si>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</si>
  <si>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</si>
  <si>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</si>
  <si>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</si>
  <si>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</si>
  <si>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</si>
  <si>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</si>
  <si>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</si>
  <si>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</si>
  <si>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</si>
  <si>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</si>
  <si>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</si>
  <si>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</si>
  <si>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</si>
  <si>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</si>
  <si>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</si>
  <si>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</si>
  <si>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</si>
  <si>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</si>
  <si>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</si>
  <si>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</si>
  <si>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</si>
  <si>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</si>
  <si>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</si>
  <si>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</si>
  <si>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</si>
  <si>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</si>
  <si>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</si>
  <si>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</si>
  <si>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</si>
  <si>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</si>
  <si>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</si>
  <si>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</si>
  <si>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</si>
  <si>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</si>
  <si>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</si>
  <si>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</si>
  <si>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</si>
  <si>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</si>
  <si>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</si>
  <si>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</si>
  <si>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</si>
  <si>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</si>
  <si>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</si>
  <si>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</si>
  <si>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</si>
  <si>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</si>
  <si>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</si>
  <si>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</si>
  <si>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</si>
  <si>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</si>
  <si>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</si>
  <si>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</si>
  <si>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</si>
  <si>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</si>
  <si>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</si>
  <si>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</si>
  <si>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</si>
  <si>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</si>
  <si>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</si>
  <si>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</si>
  <si>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</si>
  <si>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</si>
  <si>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</si>
  <si>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</si>
  <si>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</si>
  <si>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</si>
  <si>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</si>
  <si>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</si>
  <si>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</si>
  <si>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</si>
  <si>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</si>
  <si>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</si>
  <si>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</si>
  <si>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</si>
  <si>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</si>
  <si>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</si>
  <si>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</si>
  <si>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</si>
  <si>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</si>
  <si>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</si>
  <si>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</si>
  <si>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</si>
  <si>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</si>
  <si>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</si>
  <si>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</si>
  <si>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</si>
  <si>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</si>
  <si>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</si>
  <si>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</si>
  <si>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</si>
  <si>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</si>
  <si>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</si>
  <si>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</si>
  <si>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</si>
  <si>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</si>
  <si>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</si>
  <si>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</si>
  <si>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</si>
  <si>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</si>
  <si>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</si>
  <si>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</si>
  <si>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</si>
  <si>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</si>
  <si>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</si>
  <si>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</si>
  <si>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</si>
  <si>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</si>
  <si>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</si>
  <si>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</si>
  <si>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</si>
  <si>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</si>
  <si>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</si>
  <si>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</si>
  <si>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</si>
  <si>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</si>
  <si>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</si>
  <si>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</si>
  <si>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</si>
  <si>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</si>
  <si>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</si>
  <si>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</si>
  <si>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</si>
  <si>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</si>
  <si>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</si>
  <si>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</si>
  <si>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</si>
  <si>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</si>
  <si>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</si>
  <si>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</si>
  <si>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</si>
  <si>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</si>
  <si>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</si>
  <si>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</si>
  <si>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</si>
  <si>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</si>
  <si>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</si>
  <si>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</si>
  <si>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</si>
  <si>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</si>
  <si>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</si>
  <si>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</si>
  <si>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</si>
  <si>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</si>
  <si>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</si>
  <si>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</si>
  <si>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</si>
  <si>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</si>
  <si>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</si>
  <si>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</si>
  <si>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</si>
  <si>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</si>
  <si>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</si>
  <si>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</si>
  <si>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</si>
  <si>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</si>
  <si>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</si>
  <si>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</si>
  <si>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</si>
  <si>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</si>
  <si>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</si>
  <si>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</si>
  <si>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</si>
  <si>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</si>
  <si>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</si>
  <si>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</si>
  <si>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</si>
  <si>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</si>
  <si>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</si>
  <si>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</si>
  <si>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</si>
  <si>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</si>
  <si>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</si>
  <si>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</si>
  <si>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</si>
  <si>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</si>
  <si>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</si>
  <si>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</si>
  <si>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</si>
  <si>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</si>
  <si>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</si>
  <si>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</si>
  <si>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</si>
  <si>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</si>
  <si>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</si>
  <si>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</si>
  <si>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</si>
  <si>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</si>
  <si>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</si>
  <si>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</si>
  <si>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</si>
  <si>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</si>
  <si>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</si>
  <si>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</si>
  <si>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</si>
  <si>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</si>
  <si>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</si>
  <si>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</si>
  <si>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</si>
  <si>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</si>
  <si>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</si>
  <si>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</si>
  <si>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</si>
  <si>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</si>
  <si>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</si>
  <si>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</si>
  <si>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</si>
  <si>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</si>
  <si>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</si>
  <si>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</si>
  <si>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</si>
  <si>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</si>
  <si>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</si>
  <si>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</si>
  <si>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</si>
  <si>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</si>
  <si>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</si>
  <si>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</si>
  <si>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</si>
  <si>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</si>
  <si>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</si>
  <si>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</si>
  <si>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</si>
  <si>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</si>
  <si>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</si>
  <si>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</si>
  <si>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</si>
  <si>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</si>
  <si>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</si>
  <si>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</si>
  <si>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</si>
  <si>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</si>
  <si>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</si>
  <si>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</si>
  <si>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</si>
  <si>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</si>
  <si>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</si>
  <si>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</si>
  <si>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</si>
  <si>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</si>
  <si>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</si>
  <si>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</si>
  <si>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</si>
  <si>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</si>
  <si>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</si>
  <si>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</si>
  <si>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</si>
  <si>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</si>
  <si>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</si>
  <si>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</si>
  <si>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</si>
  <si>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</si>
  <si>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</si>
  <si>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</si>
  <si>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</si>
  <si>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</si>
  <si>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</si>
  <si>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</si>
  <si>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</si>
  <si>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</si>
  <si>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</si>
  <si>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</si>
  <si>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</si>
  <si>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</si>
  <si>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</si>
  <si>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</si>
  <si>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</si>
  <si>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</si>
  <si>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</si>
  <si>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</si>
  <si>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</si>
  <si>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</si>
  <si>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</si>
  <si>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</si>
  <si>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</si>
  <si>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</si>
  <si>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</si>
  <si>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</si>
  <si>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</si>
  <si>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</si>
  <si>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</si>
  <si>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</si>
  <si>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</si>
  <si>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</si>
  <si>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</si>
  <si>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</si>
  <si>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</si>
  <si>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</si>
  <si>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</si>
  <si>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</si>
  <si>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</si>
  <si>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</si>
  <si>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</si>
  <si>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</si>
  <si>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</si>
  <si>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</si>
  <si>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</si>
  <si>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</si>
  <si>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</si>
  <si>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</si>
  <si>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</si>
  <si>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</si>
  <si>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</si>
  <si>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</si>
  <si>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</si>
  <si>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</si>
  <si>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</si>
  <si>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</si>
  <si>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</si>
  <si>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</si>
  <si>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</si>
  <si>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</si>
  <si>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</si>
  <si>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</si>
  <si>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</si>
  <si>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</si>
  <si>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</si>
  <si>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</si>
  <si>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</si>
  <si>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</si>
  <si>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</si>
  <si>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</si>
  <si>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</si>
  <si>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</si>
  <si>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</si>
  <si>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</si>
  <si>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</si>
  <si>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</si>
  <si>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</si>
  <si>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</si>
  <si>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</si>
  <si>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</si>
  <si>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</si>
  <si>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</si>
  <si>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</si>
  <si>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</si>
  <si>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</si>
  <si>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</si>
  <si>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</si>
  <si>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</si>
  <si>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</si>
  <si>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</si>
  <si>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</si>
  <si>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</si>
  <si>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</si>
  <si>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</si>
  <si>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</si>
  <si>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</si>
  <si>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</si>
  <si>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</si>
  <si>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</si>
  <si>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</si>
  <si>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</si>
  <si>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</si>
  <si>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</si>
  <si>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</si>
  <si>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</si>
  <si>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</si>
  <si>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</si>
  <si>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</si>
  <si>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</si>
  <si>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</si>
  <si>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</si>
  <si>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</si>
  <si>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</si>
  <si>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</si>
  <si>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</si>
  <si>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</si>
  <si>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</si>
  <si>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</si>
  <si>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</si>
  <si>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</si>
  <si>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</si>
  <si>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</si>
  <si>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</si>
  <si>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</si>
  <si>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</si>
  <si>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</si>
  <si>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</si>
  <si>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</si>
  <si>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</si>
  <si>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</si>
  <si>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</si>
  <si>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</si>
  <si>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</si>
  <si>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</si>
  <si>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</si>
  <si>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</si>
  <si>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</si>
  <si>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</si>
  <si>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</si>
  <si>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</si>
  <si>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</si>
  <si>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</si>
  <si>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</si>
  <si>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</si>
  <si>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</si>
  <si>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</si>
  <si>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</si>
  <si>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</si>
  <si>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</si>
  <si>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</si>
  <si>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</si>
  <si>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</si>
  <si>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</si>
  <si>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</si>
  <si>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</si>
  <si>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</si>
  <si>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</si>
  <si>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</si>
  <si>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</si>
  <si>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</si>
  <si>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</si>
  <si>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</si>
  <si>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</si>
  <si>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</si>
  <si>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</si>
  <si>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</si>
  <si>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</si>
  <si>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</si>
  <si>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</si>
  <si>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</si>
  <si>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</si>
  <si>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</si>
  <si>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</si>
  <si>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</si>
  <si>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</si>
  <si>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</si>
  <si>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</si>
  <si>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</si>
  <si>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</si>
  <si>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</si>
  <si>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</si>
  <si>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</si>
  <si>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</si>
  <si>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</si>
  <si>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</si>
  <si>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</si>
  <si>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</si>
  <si>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</si>
  <si>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</si>
  <si>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</si>
  <si>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</si>
  <si>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</si>
  <si>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</si>
  <si>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</si>
  <si>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</si>
  <si>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</si>
  <si>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</si>
  <si>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</si>
  <si>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</si>
  <si>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</si>
  <si>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</si>
  <si>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</si>
  <si>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</si>
  <si>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</si>
  <si>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</si>
  <si>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</si>
  <si>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</si>
  <si>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</si>
  <si>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</si>
  <si>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</si>
  <si>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</si>
  <si>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</si>
  <si>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</si>
  <si>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</si>
  <si>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</si>
  <si>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</si>
  <si>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</si>
  <si>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</si>
  <si>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</si>
  <si>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</si>
  <si>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</si>
  <si>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</si>
  <si>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</si>
  <si>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</si>
  <si>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</si>
  <si>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</si>
  <si>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</si>
  <si>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</si>
  <si>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</si>
  <si>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</si>
  <si>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</si>
  <si>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</si>
  <si>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</si>
  <si>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</si>
  <si>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</si>
  <si>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</si>
  <si>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</si>
  <si>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</si>
  <si>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</si>
  <si>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</si>
  <si>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</si>
  <si>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</si>
  <si>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</si>
  <si>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</si>
  <si>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</si>
  <si>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</si>
  <si>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</si>
  <si>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</si>
  <si>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</si>
  <si>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</si>
  <si>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</si>
  <si>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</si>
  <si>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</si>
  <si>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</si>
  <si>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</si>
  <si>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</si>
  <si>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</si>
  <si>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</si>
  <si>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</si>
  <si>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</si>
  <si>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</si>
  <si>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</si>
  <si>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</si>
  <si>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</si>
  <si>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</si>
  <si>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</si>
  <si>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</si>
  <si>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</si>
  <si>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</si>
  <si>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</si>
  <si>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</si>
  <si>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</si>
  <si>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</si>
  <si>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</si>
  <si>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</si>
  <si>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</si>
  <si>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</si>
  <si>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</si>
  <si>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</si>
  <si>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</si>
  <si>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</si>
  <si>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</si>
  <si>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</si>
  <si>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</si>
  <si>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</si>
  <si>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</si>
  <si>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</si>
  <si>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</si>
  <si>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</si>
  <si>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</si>
  <si>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</si>
  <si>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</si>
  <si>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</si>
  <si>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</si>
  <si>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</si>
  <si>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</si>
  <si>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</si>
  <si>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</si>
  <si>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</si>
  <si>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</si>
  <si>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</si>
  <si>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</si>
  <si>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</si>
  <si>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</si>
  <si>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</si>
  <si>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</si>
  <si>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</si>
  <si>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</si>
  <si>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</si>
  <si>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</si>
  <si>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</si>
  <si>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</si>
  <si>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</si>
  <si>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</si>
  <si>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</si>
  <si>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</si>
  <si>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</si>
  <si>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</si>
  <si>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</si>
  <si>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</si>
  <si>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</si>
  <si>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</si>
  <si>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</si>
  <si>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</si>
  <si>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</si>
  <si>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</si>
  <si>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</si>
  <si>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</si>
  <si>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</si>
  <si>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</si>
  <si>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</si>
  <si>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</si>
  <si>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</si>
  <si>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</si>
  <si>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</si>
  <si>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</si>
  <si>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</si>
  <si>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</si>
  <si>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</si>
  <si>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</si>
  <si>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</si>
  <si>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</si>
  <si>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</si>
  <si>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</si>
  <si>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</si>
  <si>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</si>
  <si>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</si>
  <si>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</si>
  <si>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</si>
  <si>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</si>
  <si>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</si>
  <si>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</si>
  <si>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</si>
  <si>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</si>
  <si>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</si>
  <si>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</si>
  <si>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</si>
  <si>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</si>
  <si>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</si>
  <si>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</si>
  <si>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</si>
  <si>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</si>
  <si>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</si>
  <si>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</si>
  <si>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</si>
  <si>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</si>
  <si>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</si>
  <si>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</si>
  <si>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</si>
  <si>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</si>
  <si>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</si>
  <si>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</si>
  <si>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</si>
  <si>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</si>
  <si>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</si>
  <si>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</si>
  <si>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</si>
  <si>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</si>
  <si>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</si>
  <si>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</si>
  <si>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</si>
  <si>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</si>
  <si>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</si>
  <si>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</si>
  <si>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</si>
  <si>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</si>
  <si>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</si>
  <si>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</si>
  <si>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</si>
  <si>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</si>
  <si>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</si>
  <si>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</si>
  <si>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</si>
  <si>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</si>
  <si>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</si>
  <si>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</si>
  <si>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</si>
  <si>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</si>
  <si>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</si>
  <si>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</si>
  <si>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</si>
  <si>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</si>
  <si>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</si>
  <si>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</si>
  <si>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</si>
  <si>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</si>
  <si>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</si>
  <si>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</si>
  <si>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</si>
  <si>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</si>
  <si>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</si>
  <si>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</si>
  <si>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</si>
  <si>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</si>
  <si>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</si>
  <si>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</si>
  <si>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</si>
  <si>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</si>
  <si>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</si>
  <si>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</si>
  <si>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</si>
  <si>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</si>
  <si>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</si>
  <si>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</si>
  <si>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</si>
  <si>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</si>
  <si>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</si>
  <si>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</si>
  <si>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</si>
  <si>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</si>
  <si>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</si>
  <si>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</si>
  <si>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</si>
  <si>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</si>
  <si>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</si>
  <si>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</si>
  <si>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</si>
  <si>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</si>
  <si>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</si>
  <si>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</si>
  <si>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</si>
  <si>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</si>
  <si>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</si>
  <si>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</si>
  <si>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</si>
  <si>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</si>
  <si>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</si>
  <si>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</si>
  <si>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</si>
  <si>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</si>
  <si>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</si>
  <si>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</si>
  <si>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</si>
  <si>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</si>
  <si>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</si>
  <si>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</si>
  <si>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</si>
  <si>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</si>
  <si>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</si>
  <si>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</si>
  <si>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</si>
  <si>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</si>
  <si>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</si>
  <si>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</si>
  <si>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</si>
  <si>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</si>
  <si>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</si>
  <si>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</si>
  <si>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</si>
  <si>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</si>
  <si>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</si>
  <si>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</si>
  <si>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</si>
  <si>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</si>
  <si>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</si>
  <si>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</si>
  <si>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</si>
  <si>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</si>
  <si>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</si>
  <si>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</si>
  <si>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</si>
  <si>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</si>
  <si>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</si>
  <si>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</si>
  <si>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</si>
  <si>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</si>
  <si>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</si>
  <si>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</si>
  <si>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</si>
  <si>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</si>
  <si>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</si>
  <si>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</si>
  <si>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</si>
  <si>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</si>
  <si>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</si>
  <si>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</si>
  <si>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</si>
  <si>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</si>
  <si>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</si>
  <si>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</si>
  <si>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</si>
  <si>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</si>
  <si>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</si>
  <si>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</si>
  <si>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</si>
  <si>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</si>
  <si>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</si>
  <si>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</si>
  <si>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</si>
  <si>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</si>
  <si>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</si>
  <si>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</si>
  <si>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</si>
  <si>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</si>
  <si>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</si>
  <si>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</si>
  <si>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</si>
  <si>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</si>
  <si>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</si>
  <si>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</si>
  <si>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</si>
  <si>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</si>
  <si>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</si>
  <si>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</si>
  <si>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</si>
  <si>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</si>
  <si>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</si>
  <si>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</si>
  <si>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</si>
  <si>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</si>
  <si>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</si>
  <si>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</si>
  <si>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</si>
  <si>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</si>
  <si>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</si>
  <si>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</si>
  <si>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</si>
  <si>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</si>
  <si>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</si>
  <si>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</si>
  <si>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</si>
  <si>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</si>
  <si>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</si>
  <si>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</si>
  <si>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</si>
  <si>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</si>
  <si>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</si>
  <si>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</si>
  <si>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</si>
  <si>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</si>
  <si>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</si>
  <si>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</si>
  <si>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</si>
  <si>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</si>
  <si>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</si>
  <si>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</si>
  <si>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</si>
  <si>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</si>
  <si>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</si>
  <si>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</si>
  <si>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</si>
  <si>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</si>
  <si>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</si>
  <si>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</si>
  <si>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</si>
  <si>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</si>
  <si>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</si>
  <si>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</si>
  <si>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</si>
  <si>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</si>
  <si>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</si>
  <si>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</si>
  <si>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</si>
  <si>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</si>
  <si>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</si>
  <si>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</si>
  <si>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</si>
  <si>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</si>
  <si>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</si>
  <si>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</si>
  <si>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</si>
  <si>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</si>
  <si>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</si>
  <si>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</si>
  <si>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</si>
  <si>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</si>
  <si>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</si>
  <si>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</si>
  <si>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</si>
  <si>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</si>
  <si>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</si>
  <si>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</si>
  <si>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</si>
  <si>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</si>
  <si>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</si>
  <si>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</si>
  <si>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</si>
  <si>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</si>
  <si>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</si>
  <si>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</si>
  <si>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</si>
  <si>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</si>
  <si>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</si>
  <si>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</si>
  <si>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</si>
  <si>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</si>
  <si>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</si>
  <si>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</si>
  <si>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</si>
  <si>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</si>
  <si>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</si>
  <si>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</si>
  <si>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</si>
  <si>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</si>
  <si>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</si>
  <si>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</si>
  <si>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</si>
  <si>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</si>
  <si>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</si>
  <si>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</si>
  <si>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</si>
  <si>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</si>
  <si>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</si>
  <si>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</si>
  <si>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</si>
  <si>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</si>
  <si>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</si>
  <si>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</si>
  <si>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</si>
  <si>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</si>
  <si>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</si>
  <si>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</si>
  <si>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</si>
  <si>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</si>
  <si>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</si>
  <si>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</si>
  <si>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</si>
  <si>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</si>
  <si>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</si>
  <si>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</si>
  <si>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</si>
  <si>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</si>
  <si>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</si>
  <si>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</si>
  <si>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</si>
  <si>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</si>
  <si>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</si>
  <si>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</si>
  <si>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</si>
  <si>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</si>
  <si>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</si>
  <si>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</si>
  <si>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</si>
  <si>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</si>
  <si>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</si>
  <si>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</si>
  <si>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</si>
  <si>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</si>
  <si>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</si>
  <si>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</si>
  <si>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</si>
  <si>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</si>
  <si>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</si>
  <si>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</si>
  <si>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</si>
  <si>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</si>
  <si>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</si>
  <si>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</si>
  <si>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</si>
  <si>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</si>
  <si>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</si>
  <si>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</si>
  <si>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</si>
  <si>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</si>
  <si>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</si>
  <si>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</si>
  <si>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</si>
  <si>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</si>
  <si>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</si>
  <si>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</si>
  <si>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</si>
  <si>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</si>
  <si>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</si>
  <si>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</si>
  <si>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</si>
  <si>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</si>
  <si>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</si>
  <si>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</si>
  <si>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</si>
  <si>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</si>
  <si>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</si>
  <si>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</si>
  <si>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</si>
  <si>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</si>
  <si>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</si>
  <si>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</si>
  <si>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</si>
  <si>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</si>
  <si>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</si>
  <si>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</si>
  <si>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</si>
  <si>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</si>
  <si>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</si>
  <si>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</si>
  <si>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</si>
  <si>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</si>
  <si>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</si>
  <si>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</si>
  <si>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</si>
  <si>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</si>
  <si>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</si>
  <si>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</si>
  <si>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</si>
  <si>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</si>
  <si>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</si>
  <si>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</si>
  <si>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</si>
  <si>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</si>
  <si>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</si>
  <si>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</si>
  <si>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</si>
  <si>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</si>
  <si>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</si>
  <si>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</si>
  <si>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</si>
  <si>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</si>
  <si>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</si>
  <si>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</si>
  <si>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</si>
  <si>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</si>
  <si>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</si>
  <si>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</si>
  <si>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</si>
  <si>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</si>
  <si>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</si>
  <si>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</si>
  <si>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</si>
  <si>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</si>
  <si>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</si>
  <si>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</si>
  <si>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</si>
  <si>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</si>
  <si>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</si>
  <si>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</si>
  <si>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</si>
  <si>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</si>
  <si>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</si>
  <si>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</si>
  <si>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</si>
  <si>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</si>
  <si>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</si>
  <si>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</si>
  <si>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</si>
  <si>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</si>
  <si>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</si>
  <si>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</si>
  <si>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</si>
  <si>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</si>
  <si>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</si>
  <si>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</si>
  <si>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</si>
  <si>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</si>
  <si>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</si>
  <si>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</si>
  <si>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</si>
  <si>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</si>
  <si>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</si>
  <si>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</si>
  <si>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</si>
  <si>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</si>
  <si>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</si>
  <si>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</si>
  <si>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</si>
  <si>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</si>
  <si>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</si>
  <si>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</si>
  <si>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</si>
  <si>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</si>
  <si>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</si>
  <si>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</si>
  <si>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</si>
  <si>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</si>
  <si>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</si>
  <si>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</si>
  <si>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</si>
  <si>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</si>
  <si>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</si>
  <si>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</si>
  <si>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</si>
  <si>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</si>
  <si>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</si>
  <si>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</si>
  <si>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</si>
  <si>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</si>
  <si>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</si>
  <si>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</si>
  <si>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</si>
  <si>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</si>
  <si>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</si>
  <si>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</si>
  <si>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</si>
  <si>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</si>
  <si>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</si>
  <si>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</si>
  <si>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</si>
  <si>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</si>
  <si>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</si>
  <si>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</si>
  <si>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</si>
  <si>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</si>
  <si>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</si>
  <si>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</si>
  <si>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</si>
  <si>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</si>
  <si>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</si>
  <si>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</si>
  <si>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</si>
  <si>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</si>
  <si>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</si>
  <si>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</si>
  <si>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</si>
  <si>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</si>
  <si>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</si>
  <si>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</si>
  <si>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</si>
  <si>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</si>
  <si>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</si>
  <si>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</si>
  <si>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</si>
  <si>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</si>
  <si>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</si>
  <si>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</si>
  <si>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</si>
  <si>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</si>
  <si>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</si>
  <si>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</si>
  <si>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</si>
  <si>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</si>
  <si>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</si>
  <si>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</si>
  <si>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</si>
  <si>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</si>
  <si>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</si>
  <si>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</si>
  <si>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</si>
  <si>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</si>
  <si>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</si>
  <si>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</si>
  <si>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</si>
  <si>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</si>
  <si>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</si>
  <si>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</si>
  <si>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</si>
  <si>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</si>
  <si>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</si>
  <si>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</si>
  <si>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</si>
  <si>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</si>
  <si>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</si>
  <si>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</si>
  <si>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</si>
  <si>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</si>
  <si>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</si>
  <si>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</si>
  <si>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</si>
  <si>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</si>
  <si>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</si>
  <si>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</si>
  <si>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</si>
  <si>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</si>
  <si>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</si>
  <si>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</si>
  <si>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</si>
  <si>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</si>
  <si>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</si>
  <si>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</si>
  <si>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</si>
  <si>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</si>
  <si>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</si>
  <si>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</si>
  <si>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</si>
  <si>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</si>
  <si>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</si>
  <si>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</si>
  <si>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</si>
  <si>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</si>
  <si>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</si>
  <si>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</si>
  <si>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</si>
  <si>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</si>
  <si>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</si>
  <si>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</si>
  <si>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</si>
  <si>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</si>
  <si>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</si>
  <si>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</si>
  <si>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</si>
  <si>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</si>
  <si>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</si>
  <si>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</si>
  <si>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</si>
  <si>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</si>
  <si>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</si>
  <si>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</si>
  <si>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</si>
  <si>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</si>
  <si>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</si>
  <si>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</si>
  <si>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</si>
  <si>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</si>
  <si>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</si>
  <si>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</si>
  <si>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</si>
  <si>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</si>
  <si>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</si>
  <si>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</si>
  <si>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</si>
  <si>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</si>
  <si>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</si>
  <si>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</si>
  <si>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</si>
  <si>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</si>
  <si>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</si>
  <si>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</si>
  <si>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</si>
  <si>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</si>
  <si>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</si>
  <si>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</si>
  <si>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</si>
  <si>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</si>
  <si>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</si>
  <si>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</si>
  <si>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</si>
  <si>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</si>
  <si>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</si>
  <si>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</si>
  <si>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</si>
  <si>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</si>
  <si>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</si>
  <si>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</si>
  <si>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</si>
  <si>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</si>
  <si>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</si>
  <si>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</si>
  <si>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</si>
  <si>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</si>
  <si>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</si>
  <si>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</si>
  <si>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</si>
  <si>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</si>
  <si>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</si>
  <si>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</si>
  <si>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</si>
  <si>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</si>
  <si>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</si>
  <si>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</si>
  <si>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</si>
  <si>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</si>
  <si>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</si>
  <si>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</si>
  <si>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</si>
  <si>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</si>
  <si>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</si>
  <si>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</si>
  <si>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</si>
  <si>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</si>
  <si>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</si>
  <si>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</si>
  <si>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</si>
  <si>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</si>
  <si>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</si>
  <si>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</si>
  <si>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</si>
  <si>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</si>
  <si>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</si>
  <si>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</si>
  <si>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</si>
  <si>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</si>
  <si>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</si>
  <si>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</si>
  <si>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</si>
  <si>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</si>
  <si>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</si>
  <si>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</si>
  <si>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</si>
  <si>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</si>
  <si>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</si>
  <si>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</si>
  <si>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</si>
  <si>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</si>
  <si>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</si>
  <si>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</si>
  <si>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</si>
  <si>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</si>
  <si>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</si>
  <si>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</si>
  <si>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</si>
  <si>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</si>
  <si>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</si>
  <si>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</si>
  <si>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</si>
  <si>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</si>
  <si>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</si>
  <si>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</si>
  <si>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</si>
  <si>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</si>
  <si>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</si>
  <si>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</si>
  <si>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</si>
  <si>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</si>
  <si>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</si>
  <si>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</si>
  <si>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</si>
  <si>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</si>
  <si>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</si>
  <si>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</si>
  <si>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</si>
  <si>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</si>
  <si>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</si>
  <si>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</si>
  <si>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</si>
  <si>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</si>
  <si>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</si>
  <si>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</si>
  <si>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</si>
  <si>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</si>
  <si>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</si>
  <si>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</si>
  <si>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</si>
  <si>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</si>
  <si>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</si>
  <si>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</si>
  <si>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</si>
  <si>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</si>
  <si>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</si>
  <si>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</si>
  <si>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</si>
  <si>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</si>
  <si>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</si>
  <si>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</si>
  <si>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</si>
  <si>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</si>
  <si>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</si>
  <si>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</si>
  <si>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</si>
  <si>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</si>
  <si>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</si>
  <si>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</si>
  <si>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</si>
  <si>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</si>
  <si>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</si>
  <si>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</si>
  <si>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</si>
  <si>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</si>
  <si>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</si>
  <si>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</si>
  <si>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</si>
  <si>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</si>
  <si>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</si>
  <si>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</si>
  <si>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</si>
  <si>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</si>
  <si>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</si>
  <si>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</si>
  <si>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</si>
  <si>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</si>
  <si>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</si>
  <si>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</si>
  <si>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</si>
  <si>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</si>
  <si>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</si>
  <si>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</si>
  <si>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</si>
  <si>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</si>
  <si>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</si>
  <si>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</si>
  <si>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</si>
  <si>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</si>
  <si>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</si>
  <si>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</si>
  <si>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</si>
  <si>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</si>
  <si>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</si>
  <si>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</si>
  <si>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</si>
  <si>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</si>
  <si>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</si>
  <si>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</si>
  <si>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</si>
  <si>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</si>
  <si>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</si>
  <si>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</si>
  <si>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</si>
  <si>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</si>
  <si>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</si>
  <si>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</si>
  <si>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</si>
  <si>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</si>
  <si>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</si>
  <si>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</si>
  <si>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</si>
  <si>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</si>
  <si>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</si>
  <si>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</si>
  <si>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</si>
  <si>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</si>
  <si>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</si>
  <si>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</si>
  <si>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</si>
  <si>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</si>
  <si>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</si>
  <si>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</si>
  <si>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</si>
  <si>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</si>
  <si>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</si>
  <si>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</si>
  <si>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</si>
  <si>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</si>
  <si>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</si>
  <si>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</si>
  <si>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</si>
  <si>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</si>
  <si>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</si>
  <si>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</si>
  <si>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</si>
  <si>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</si>
  <si>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</si>
  <si>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</si>
  <si>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</si>
  <si>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</si>
  <si>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</si>
  <si>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</si>
  <si>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</si>
  <si>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</si>
  <si>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</si>
  <si>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</si>
  <si>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</si>
  <si>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</si>
  <si>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</si>
  <si>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</si>
  <si>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</si>
  <si>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</si>
  <si>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</si>
  <si>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</si>
  <si>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</si>
  <si>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</si>
  <si>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</si>
  <si>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</si>
  <si>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</si>
  <si>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</si>
  <si>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</si>
  <si>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</si>
  <si>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</si>
  <si>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</si>
  <si>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</si>
  <si>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</si>
  <si>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</si>
  <si>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</si>
  <si>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</si>
  <si>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</si>
  <si>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</si>
  <si>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</si>
  <si>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</si>
  <si>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</si>
  <si>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</si>
  <si>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</si>
  <si>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</si>
  <si>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</si>
  <si>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</si>
  <si>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</si>
  <si>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</si>
  <si>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</si>
  <si>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</si>
  <si>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</si>
  <si>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</si>
  <si>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</si>
  <si>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</si>
  <si>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</si>
  <si>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</si>
  <si>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</si>
  <si>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</si>
  <si>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</si>
  <si>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</si>
  <si>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</si>
  <si>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</si>
  <si>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</si>
  <si>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</si>
  <si>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</si>
  <si>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</si>
  <si>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</si>
  <si>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</si>
  <si>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</si>
  <si>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</si>
  <si>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</si>
  <si>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</si>
  <si>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</si>
  <si>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</si>
  <si>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</si>
  <si>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</si>
  <si>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</si>
  <si>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</si>
  <si>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</si>
  <si>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</si>
  <si>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</si>
  <si>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</si>
  <si>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</si>
  <si>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</si>
  <si>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</si>
  <si>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</si>
  <si>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</si>
  <si>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</si>
  <si>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</si>
  <si>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</si>
  <si>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</si>
  <si>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</si>
  <si>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</si>
  <si>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</si>
  <si>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</si>
  <si>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</si>
  <si>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</si>
  <si>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</si>
  <si>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</si>
  <si>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</si>
  <si>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</si>
  <si>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</si>
  <si>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</si>
  <si>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</si>
  <si>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</si>
  <si>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</si>
  <si>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</si>
  <si>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</si>
  <si>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</si>
  <si>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</si>
  <si>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</si>
  <si>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</si>
  <si>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</si>
  <si>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</si>
  <si>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</si>
  <si>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</si>
  <si>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</si>
  <si>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</si>
  <si>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</si>
  <si>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</si>
  <si>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</si>
  <si>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</si>
  <si>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</si>
  <si>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</si>
  <si>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</si>
  <si>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</si>
  <si>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</si>
  <si>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</si>
  <si>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</si>
  <si>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</si>
  <si>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</si>
  <si>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</si>
  <si>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</si>
  <si>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</si>
  <si>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</si>
  <si>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</si>
  <si>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</si>
  <si>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</si>
  <si>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</si>
  <si>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</si>
  <si>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</si>
  <si>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</si>
  <si>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</si>
  <si>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</si>
  <si>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</si>
  <si>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</si>
  <si>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</si>
  <si>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</si>
  <si>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</si>
  <si>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</si>
  <si>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</si>
  <si>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</si>
  <si>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</si>
  <si>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</si>
  <si>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</si>
  <si>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</si>
  <si>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</si>
  <si>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</si>
  <si>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</si>
  <si>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</si>
  <si>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</si>
  <si>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</si>
  <si>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</si>
  <si>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</si>
  <si>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</si>
  <si>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</si>
  <si>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</si>
  <si>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</si>
  <si>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</si>
  <si>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</si>
  <si>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</si>
  <si>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</si>
  <si>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</si>
  <si>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</si>
  <si>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</si>
  <si>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</si>
  <si>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</si>
  <si>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</si>
  <si>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</si>
  <si>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</si>
  <si>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</si>
  <si>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</si>
  <si>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</si>
  <si>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</si>
  <si>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</si>
  <si>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</si>
  <si>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</si>
  <si>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</si>
  <si>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</si>
  <si>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</si>
  <si>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</si>
  <si>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</si>
  <si>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</si>
  <si>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</si>
  <si>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</si>
  <si>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</si>
  <si>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</si>
  <si>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</si>
  <si>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</si>
  <si>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</si>
  <si>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</si>
  <si>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</si>
  <si>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</si>
  <si>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</si>
  <si>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</si>
  <si>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</si>
  <si>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</si>
  <si>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</si>
  <si>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</si>
  <si>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</si>
  <si>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</si>
  <si>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</si>
  <si>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</si>
  <si>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</si>
  <si>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</si>
  <si>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</si>
  <si>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</si>
  <si>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</si>
  <si>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</si>
  <si>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</si>
  <si>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</si>
  <si>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</si>
  <si>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</si>
  <si>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</si>
  <si>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</si>
  <si>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</si>
  <si>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</si>
  <si>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</si>
  <si>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</si>
  <si>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</si>
  <si>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</si>
  <si>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</si>
  <si>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</si>
  <si>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</si>
  <si>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</si>
  <si>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</si>
  <si>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</si>
  <si>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</si>
  <si>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</si>
  <si>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</si>
  <si>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</si>
  <si>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</si>
  <si>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</si>
  <si>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</si>
  <si>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</si>
  <si>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</si>
  <si>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</si>
  <si>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</si>
  <si>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</si>
  <si>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</si>
  <si>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</si>
  <si>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</si>
  <si>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</si>
  <si>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</si>
  <si>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</si>
  <si>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</si>
  <si>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</si>
  <si>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</si>
  <si>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</si>
  <si>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</si>
  <si>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</si>
  <si>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</si>
  <si>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</si>
  <si>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</si>
  <si>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</si>
  <si>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</si>
  <si>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</si>
  <si>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</si>
  <si>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</si>
  <si>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</si>
  <si>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</si>
  <si>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</si>
  <si>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</si>
  <si>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</si>
  <si>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</si>
  <si>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</si>
  <si>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</si>
  <si>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</si>
  <si>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</si>
  <si>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</si>
  <si>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</si>
  <si>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</si>
  <si>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</si>
  <si>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</si>
  <si>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</si>
  <si>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</si>
  <si>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</si>
  <si>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</si>
  <si>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</si>
  <si>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</si>
  <si>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</si>
  <si>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</si>
  <si>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</si>
  <si>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</si>
  <si>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</si>
  <si>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</si>
  <si>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</si>
  <si>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</si>
  <si>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</si>
  <si>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</si>
  <si>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</si>
  <si>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</si>
  <si>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</si>
  <si>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</si>
  <si>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</si>
  <si>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</si>
  <si>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</si>
  <si>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</si>
  <si>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</si>
  <si>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</si>
  <si>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</si>
  <si>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</si>
  <si>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</si>
  <si>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</si>
  <si>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</si>
  <si>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</si>
  <si>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</si>
  <si>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</si>
  <si>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</si>
  <si>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</si>
  <si>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</si>
  <si>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</si>
  <si>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</si>
  <si>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</si>
  <si>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</si>
  <si>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</si>
  <si>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</si>
  <si>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</si>
  <si>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</si>
  <si>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</si>
  <si>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</si>
  <si>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</si>
  <si>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</si>
  <si>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</si>
  <si>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</si>
  <si>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</si>
  <si>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</si>
  <si>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</si>
  <si>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</si>
  <si>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</si>
  <si>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</si>
  <si>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</si>
  <si>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</si>
  <si>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</si>
  <si>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</si>
  <si>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</si>
  <si>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</si>
  <si>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</si>
  <si>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</si>
  <si>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</si>
  <si>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</si>
  <si>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</si>
  <si>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</si>
  <si>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</si>
  <si>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</si>
  <si>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</si>
  <si>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</si>
  <si>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</si>
  <si>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</si>
  <si>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</si>
  <si>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</si>
  <si>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</si>
  <si>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</si>
  <si>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</si>
  <si>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</si>
  <si>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</si>
  <si>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</si>
  <si>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</si>
  <si>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</si>
  <si>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</si>
  <si>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</si>
  <si>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</si>
  <si>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</si>
  <si>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</si>
  <si>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</si>
  <si>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</si>
  <si>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</si>
  <si>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</si>
  <si>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</si>
  <si>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</si>
  <si>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</si>
  <si>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</si>
  <si>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</si>
  <si>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</si>
  <si>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</si>
  <si>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</si>
  <si>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</si>
  <si>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</si>
  <si>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</si>
  <si>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</si>
  <si>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</si>
  <si>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</si>
  <si>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</si>
  <si>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</si>
  <si>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</si>
  <si>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</si>
  <si>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</si>
  <si>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</si>
  <si>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</si>
  <si>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</si>
  <si>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</si>
  <si>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</si>
  <si>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</si>
  <si>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</si>
  <si>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</si>
  <si>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</si>
  <si>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</si>
  <si>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</si>
  <si>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</si>
  <si>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</si>
  <si>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</si>
  <si>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</si>
  <si>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</si>
  <si>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</si>
  <si>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</si>
  <si>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</si>
  <si>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</si>
  <si>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</si>
  <si>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</si>
  <si>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</si>
  <si>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</si>
  <si>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</si>
  <si>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</si>
  <si>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</si>
  <si>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</si>
  <si>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</si>
  <si>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</si>
  <si>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</si>
  <si>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</si>
  <si>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</si>
  <si>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</si>
  <si>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</si>
  <si>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</si>
  <si>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</si>
  <si>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</si>
  <si>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</si>
  <si>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</si>
  <si>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</si>
  <si>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</si>
  <si>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</si>
  <si>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</si>
  <si>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</si>
  <si>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</si>
  <si>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</si>
  <si>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</si>
  <si>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</si>
  <si>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</si>
  <si>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</si>
  <si>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</si>
  <si>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</si>
  <si>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</si>
  <si>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</si>
  <si>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</si>
  <si>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</si>
  <si>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</si>
  <si>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</si>
  <si>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</si>
  <si>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</si>
  <si>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</si>
  <si>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</si>
  <si>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</si>
  <si>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</si>
  <si>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</si>
  <si>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</si>
  <si>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</si>
  <si>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</si>
  <si>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</si>
  <si>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</si>
  <si>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</si>
  <si>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</si>
  <si>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</si>
  <si>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</si>
  <si>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</si>
  <si>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</si>
  <si>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</si>
  <si>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</si>
  <si>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</si>
  <si>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</si>
  <si>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</si>
  <si>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</si>
  <si>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</si>
  <si>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</si>
  <si>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</si>
  <si>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</si>
  <si>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</si>
  <si>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</si>
  <si>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</si>
  <si>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</si>
  <si>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</si>
  <si>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</si>
  <si>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</si>
  <si>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</si>
  <si>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</si>
  <si>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</si>
  <si>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</si>
  <si>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</si>
  <si>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</si>
  <si>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</si>
  <si>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</si>
  <si>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</si>
  <si>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</si>
  <si>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</si>
  <si>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</si>
  <si>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</si>
  <si>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</si>
  <si>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</si>
  <si>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</si>
  <si>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</si>
  <si>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</si>
  <si>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</si>
  <si>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</si>
  <si>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</si>
  <si>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</si>
  <si>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</si>
  <si>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</si>
  <si>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</si>
  <si>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</si>
  <si>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</si>
  <si>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</si>
  <si>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</si>
  <si>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</si>
  <si>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</si>
  <si>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</si>
  <si>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</si>
  <si>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</si>
  <si>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</si>
  <si>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</si>
  <si>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</si>
  <si>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</si>
  <si>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</si>
  <si>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</si>
  <si>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</si>
  <si>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</si>
  <si>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</si>
  <si>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</si>
  <si>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</si>
  <si>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</si>
  <si>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</si>
  <si>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</si>
  <si>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</si>
  <si>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</si>
  <si>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</si>
  <si>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</si>
  <si>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</si>
  <si>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</si>
  <si>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</si>
  <si>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</si>
  <si>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</si>
  <si>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</si>
  <si>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</si>
  <si>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</si>
  <si>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</si>
  <si>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</si>
  <si>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</si>
  <si>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</si>
  <si>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</si>
  <si>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</si>
  <si>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</si>
  <si>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</si>
  <si>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</si>
  <si>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</si>
  <si>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</si>
  <si>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</si>
  <si>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</si>
  <si>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</si>
  <si>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</si>
  <si>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</si>
  <si>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</si>
  <si>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</si>
  <si>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</si>
  <si>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</si>
  <si>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</si>
  <si>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</si>
  <si>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</si>
  <si>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</si>
  <si>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</si>
  <si>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</si>
  <si>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</si>
  <si>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</si>
  <si>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</si>
  <si>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</si>
  <si>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</si>
  <si>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</si>
  <si>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</si>
  <si>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</si>
  <si>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</si>
  <si>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</si>
  <si>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</si>
  <si>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</si>
  <si>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</si>
  <si>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</si>
  <si>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</si>
  <si>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</si>
  <si>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</si>
  <si>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</si>
  <si>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</si>
  <si>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</si>
  <si>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</si>
  <si>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</si>
  <si>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</si>
  <si>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</si>
  <si>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</si>
  <si>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</si>
  <si>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</si>
  <si>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</si>
  <si>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</si>
  <si>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</si>
  <si>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</si>
  <si>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</si>
  <si>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</si>
  <si>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</si>
  <si>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</si>
  <si>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</si>
  <si>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</si>
  <si>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</si>
  <si>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</si>
  <si>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</si>
  <si>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</si>
  <si>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</si>
  <si>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</si>
  <si>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</si>
  <si>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</si>
  <si>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</si>
  <si>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</si>
  <si>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</si>
  <si>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</si>
  <si>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</si>
  <si>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</si>
  <si>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</si>
  <si>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</si>
  <si>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</si>
  <si>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</si>
  <si>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</si>
  <si>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</si>
  <si>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</si>
  <si>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</si>
  <si>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</si>
  <si>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</si>
  <si>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</si>
  <si>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</si>
  <si>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</si>
  <si>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</si>
  <si>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</si>
  <si>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</si>
  <si>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</si>
  <si>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</si>
  <si>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</si>
  <si>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</si>
  <si>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</si>
  <si>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</si>
  <si>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</si>
  <si>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</si>
  <si>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</si>
  <si>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</si>
  <si>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</si>
  <si>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</si>
  <si>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</si>
  <si>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</si>
  <si>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</si>
  <si>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</si>
  <si>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</si>
  <si>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</si>
  <si>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</si>
  <si>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</si>
  <si>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</si>
  <si>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</si>
  <si>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</si>
  <si>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</si>
  <si>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</si>
  <si>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</si>
  <si>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</si>
  <si>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</si>
  <si>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</si>
  <si>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</si>
  <si>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</si>
  <si>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</si>
  <si>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</si>
  <si>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</si>
  <si>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</si>
  <si>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</si>
  <si>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</si>
  <si>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</si>
  <si>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</si>
  <si>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</si>
  <si>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</si>
  <si>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</si>
  <si>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</si>
  <si>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</si>
  <si>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</si>
  <si>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</si>
  <si>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</si>
  <si>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</si>
  <si>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</si>
  <si>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</si>
  <si>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</si>
  <si>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</si>
  <si>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</si>
  <si>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</si>
  <si>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</si>
  <si>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</si>
  <si>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</si>
  <si>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</si>
  <si>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</si>
  <si>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</si>
  <si>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</si>
  <si>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</si>
  <si>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</si>
  <si>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</si>
  <si>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</si>
  <si>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</si>
  <si>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</si>
  <si>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</si>
  <si>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</si>
  <si>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</si>
  <si>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</si>
  <si>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</si>
  <si>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</si>
  <si>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</si>
  <si>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</si>
  <si>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</si>
  <si>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</si>
  <si>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</si>
  <si>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</si>
  <si>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</si>
  <si>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</si>
  <si>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</si>
  <si>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</si>
  <si>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</si>
  <si>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</si>
  <si>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</si>
  <si>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</si>
  <si>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</si>
  <si>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</si>
  <si>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</si>
  <si>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</si>
  <si>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</si>
  <si>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</si>
  <si>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</si>
  <si>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</si>
  <si>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</si>
  <si>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</si>
  <si>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</si>
  <si>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</si>
  <si>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</si>
  <si>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</si>
  <si>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</si>
  <si>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</si>
  <si>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</si>
  <si>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</si>
  <si>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</si>
  <si>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</si>
  <si>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</si>
  <si>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</si>
  <si>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</si>
  <si>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</si>
  <si>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</si>
  <si>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</si>
  <si>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</si>
  <si>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</si>
  <si>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</si>
  <si>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</si>
  <si>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</si>
  <si>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</si>
  <si>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</si>
  <si>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</si>
  <si>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</si>
  <si>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</si>
  <si>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</si>
  <si>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</si>
  <si>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</si>
  <si>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</si>
  <si>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</si>
  <si>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</si>
  <si>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</si>
  <si>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</si>
  <si>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</si>
  <si>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</si>
  <si>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</si>
  <si>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</si>
  <si>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</si>
  <si>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</si>
  <si>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</si>
  <si>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</si>
  <si>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</si>
  <si>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</si>
  <si>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</si>
  <si>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</si>
  <si>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</si>
  <si>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</si>
  <si>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</si>
  <si>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</si>
  <si>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</si>
  <si>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</si>
  <si>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</si>
  <si>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</si>
  <si>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</si>
  <si>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</si>
  <si>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</si>
  <si>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</si>
  <si>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</si>
  <si>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</si>
  <si>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</si>
  <si>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</si>
  <si>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</si>
  <si>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</si>
  <si>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</si>
  <si>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</si>
  <si>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</si>
  <si>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</si>
  <si>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</si>
  <si>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</si>
  <si>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</si>
  <si>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</si>
  <si>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</si>
  <si>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</si>
  <si>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</si>
  <si>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</si>
  <si>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</si>
  <si>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</si>
  <si>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</si>
  <si>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</si>
  <si>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</si>
  <si>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</si>
  <si>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</si>
  <si>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</si>
  <si>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</si>
  <si>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</si>
  <si>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</si>
  <si>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</si>
  <si>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</si>
  <si>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</si>
  <si>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</si>
  <si>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</si>
  <si>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</si>
  <si>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</si>
  <si>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</si>
  <si>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</si>
  <si>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</si>
  <si>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</si>
  <si>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</si>
  <si>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</si>
  <si>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</si>
  <si>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</si>
  <si>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</si>
  <si>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</si>
  <si>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</si>
  <si>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</si>
  <si>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</si>
  <si>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</si>
  <si>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</si>
  <si>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</si>
  <si>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</si>
  <si>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</si>
  <si>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</si>
  <si>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</si>
  <si>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</si>
  <si>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</si>
  <si>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</si>
  <si>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</si>
  <si>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</si>
  <si>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</si>
  <si>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</si>
  <si>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</si>
  <si>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</si>
  <si>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</si>
  <si>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</si>
  <si>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</si>
  <si>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</si>
  <si>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</si>
  <si>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</si>
  <si>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</si>
  <si>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</si>
  <si>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</si>
  <si>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</si>
  <si>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</si>
  <si>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</si>
  <si>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</si>
  <si>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</si>
  <si>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</si>
  <si>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</si>
  <si>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</si>
  <si>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</si>
  <si>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</si>
  <si>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</si>
  <si>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</si>
  <si>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</si>
  <si>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</si>
  <si>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</si>
  <si>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</si>
  <si>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</si>
  <si>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</si>
  <si>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</si>
  <si>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</si>
  <si>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</si>
  <si>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</si>
  <si>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</si>
  <si>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</si>
  <si>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</si>
  <si>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</si>
  <si>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</si>
  <si>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</si>
  <si>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</si>
  <si>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</si>
  <si>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</si>
  <si>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</si>
  <si>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</si>
  <si>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</si>
  <si>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</si>
  <si>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</si>
  <si>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</si>
  <si>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</si>
  <si>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</si>
  <si>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</si>
  <si>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</si>
  <si>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</si>
  <si>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</si>
  <si>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</si>
  <si>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</si>
  <si>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</si>
  <si>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</si>
  <si>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</si>
  <si>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</si>
  <si>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</si>
  <si>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</si>
  <si>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</si>
  <si>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</si>
  <si>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</si>
  <si>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</si>
  <si>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</si>
  <si>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</si>
  <si>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</si>
  <si>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</si>
  <si>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</si>
  <si>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</si>
  <si>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</si>
  <si>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</si>
  <si>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</si>
  <si>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</si>
  <si>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</si>
  <si>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</si>
  <si>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</si>
  <si>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</si>
  <si>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</si>
  <si>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</si>
  <si>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</si>
  <si>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</si>
  <si>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</si>
  <si>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</si>
  <si>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</si>
  <si>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</si>
  <si>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</si>
  <si>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</si>
  <si>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</si>
  <si>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</si>
  <si>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</si>
  <si>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</si>
  <si>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</si>
  <si>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</si>
  <si>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</si>
  <si>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</si>
  <si>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</si>
  <si>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</si>
  <si>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</si>
  <si>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</si>
  <si>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</si>
  <si>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</si>
  <si>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</si>
  <si>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</si>
  <si>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</si>
  <si>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</si>
  <si>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</si>
  <si>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</si>
  <si>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</si>
  <si>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</si>
  <si>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</si>
  <si>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</si>
  <si>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</si>
  <si>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</si>
  <si>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</si>
  <si>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</si>
  <si>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</si>
  <si>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</si>
  <si>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</si>
  <si>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</si>
  <si>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</si>
  <si>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</si>
  <si>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</si>
  <si>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</si>
  <si>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</si>
  <si>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</si>
  <si>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</si>
  <si>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</si>
  <si>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</si>
  <si>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</si>
  <si>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</si>
  <si>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</si>
  <si>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</si>
  <si>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</si>
  <si>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</si>
  <si>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</si>
  <si>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</si>
  <si>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</si>
  <si>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</si>
  <si>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</si>
  <si>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</si>
  <si>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</si>
  <si>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</si>
  <si>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</si>
  <si>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</si>
  <si>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</si>
  <si>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</si>
  <si>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</si>
  <si>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</si>
  <si>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</si>
  <si>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</si>
  <si>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</si>
  <si>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</si>
  <si>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</si>
  <si>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</si>
  <si>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</si>
  <si>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</si>
  <si>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</si>
  <si>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</si>
  <si>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</si>
  <si>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</si>
  <si>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</si>
  <si>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</si>
  <si>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</si>
  <si>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</si>
  <si>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</si>
  <si>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</si>
  <si>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</si>
  <si>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</si>
  <si>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</si>
  <si>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</si>
  <si>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</si>
  <si>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</si>
  <si>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</si>
  <si>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</si>
  <si>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</si>
  <si>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</si>
  <si>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</si>
  <si>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</si>
  <si>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</si>
  <si>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</si>
  <si>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</si>
  <si>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</si>
  <si>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</si>
  <si>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</si>
  <si>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</si>
  <si>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</si>
  <si>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</si>
  <si>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</si>
  <si>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</si>
  <si>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</si>
  <si>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</si>
  <si>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</si>
  <si>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</si>
  <si>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</si>
  <si>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</si>
  <si>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</si>
  <si>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</si>
  <si>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</si>
  <si>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</si>
  <si>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</si>
  <si>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</si>
  <si>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</si>
  <si>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</si>
  <si>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</si>
  <si>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</si>
  <si>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</si>
  <si>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</si>
  <si>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</si>
  <si>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</si>
  <si>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</si>
  <si>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</si>
  <si>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</si>
  <si>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</si>
  <si>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</si>
  <si>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</si>
  <si>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</si>
  <si>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</si>
  <si>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</si>
  <si>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</si>
  <si>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</si>
  <si>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</si>
  <si>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</si>
  <si>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</si>
  <si>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</si>
  <si>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</si>
  <si>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</si>
  <si>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</si>
  <si>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</si>
  <si>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</si>
  <si>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</si>
  <si>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</si>
  <si>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</si>
  <si>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</si>
  <si>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</si>
  <si>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</si>
  <si>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</si>
  <si>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</si>
  <si>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</si>
  <si>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</si>
  <si>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</si>
  <si>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</si>
  <si>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</si>
  <si>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</si>
  <si>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</si>
  <si>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</si>
  <si>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</si>
  <si>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</si>
  <si>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</si>
  <si>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</si>
  <si>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</si>
  <si>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</si>
  <si>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</si>
  <si>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</si>
  <si>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</si>
  <si>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</si>
  <si>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</si>
  <si>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</si>
  <si>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</si>
  <si>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</si>
  <si>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</si>
  <si>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</si>
  <si>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</si>
  <si>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</si>
  <si>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</si>
  <si>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</si>
  <si>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</si>
  <si>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</si>
  <si>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</si>
  <si>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</si>
  <si>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</si>
  <si>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</si>
  <si>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</si>
  <si>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</si>
  <si>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</si>
  <si>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</si>
  <si>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</si>
  <si>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</si>
  <si>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</si>
  <si>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</si>
  <si>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</si>
  <si>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</si>
  <si>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</si>
  <si>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</si>
  <si>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</si>
  <si>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</si>
  <si>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</si>
  <si>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</si>
  <si>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</si>
  <si>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</si>
  <si>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</si>
  <si>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</si>
  <si>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</si>
  <si>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</si>
  <si>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</si>
  <si>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</si>
  <si>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</si>
  <si>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</si>
  <si>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</si>
  <si>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</si>
  <si>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</si>
  <si>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</si>
  <si>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</si>
  <si>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</si>
  <si>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</si>
  <si>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</si>
  <si>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</si>
  <si>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</si>
  <si>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</si>
  <si>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</si>
  <si>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</si>
  <si>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</si>
  <si>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</si>
  <si>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</si>
  <si>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</si>
  <si>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</si>
  <si>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</si>
  <si>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</si>
  <si>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</si>
  <si>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</si>
  <si>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</si>
  <si>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</si>
  <si>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</si>
  <si>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</si>
  <si>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</si>
  <si>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</si>
  <si>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</si>
  <si>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</si>
  <si>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</si>
  <si>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</si>
  <si>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</si>
  <si>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</si>
  <si>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</si>
  <si>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</si>
  <si>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</si>
  <si>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</si>
  <si>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</si>
  <si>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</si>
  <si>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</si>
  <si>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</si>
  <si>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</si>
  <si>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</si>
  <si>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</si>
  <si>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</si>
  <si>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</si>
  <si>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</si>
  <si>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</si>
  <si>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</si>
  <si>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</si>
  <si>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</si>
  <si>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</si>
  <si>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</si>
  <si>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</si>
  <si>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</si>
  <si>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</si>
  <si>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</si>
  <si>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</si>
  <si>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</si>
  <si>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</si>
  <si>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</si>
  <si>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</si>
  <si>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</si>
  <si>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</si>
  <si>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</si>
  <si>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</si>
  <si>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</si>
  <si>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</si>
  <si>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</si>
  <si>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</si>
  <si>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</si>
  <si>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</si>
  <si>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</si>
  <si>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</si>
  <si>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</si>
  <si>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</si>
  <si>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</si>
  <si>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</si>
  <si>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</si>
  <si>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</si>
  <si>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</si>
  <si>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</si>
  <si>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</si>
  <si>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</si>
  <si>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</si>
  <si>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</si>
  <si>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</si>
  <si>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</si>
  <si>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</si>
  <si>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</si>
  <si>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</si>
  <si>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</si>
  <si>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</si>
  <si>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</si>
  <si>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</si>
  <si>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</si>
  <si>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</si>
  <si>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</si>
  <si>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</si>
  <si>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</si>
  <si>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</si>
  <si>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</si>
  <si>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</si>
  <si>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</si>
  <si>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</si>
  <si>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</si>
  <si>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</si>
  <si>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</si>
  <si>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</si>
  <si>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</si>
  <si>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</si>
  <si>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</si>
  <si>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</si>
  <si>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</si>
  <si>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</si>
  <si>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</si>
  <si>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</si>
  <si>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</si>
  <si>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</si>
  <si>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</si>
  <si>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</si>
  <si>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</si>
  <si>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</si>
  <si>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</si>
  <si>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</si>
  <si>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</si>
  <si>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</si>
  <si>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</si>
  <si>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</si>
  <si>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</si>
  <si>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</si>
  <si>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</si>
  <si>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</si>
  <si>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</si>
  <si>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</si>
  <si>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</si>
  <si>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</si>
  <si>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</si>
  <si>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</si>
  <si>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</si>
  <si>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</si>
  <si>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</si>
  <si>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</si>
  <si>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</si>
  <si>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</si>
  <si>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</si>
  <si>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</si>
  <si>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</si>
  <si>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</si>
  <si>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</si>
  <si>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</si>
  <si>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</si>
  <si>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</si>
  <si>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</si>
  <si>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</si>
  <si>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</si>
  <si>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</si>
  <si>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</si>
  <si>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</si>
  <si>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</si>
  <si>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</si>
  <si>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</si>
  <si>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</si>
  <si>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</si>
  <si>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</si>
  <si>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</si>
  <si>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</si>
  <si>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</si>
  <si>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</si>
  <si>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</si>
  <si>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</si>
  <si>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</si>
  <si>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</si>
  <si>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</si>
  <si>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</si>
  <si>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</si>
  <si>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</si>
  <si>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</si>
  <si>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</si>
  <si>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</si>
  <si>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</si>
  <si>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</si>
  <si>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</si>
  <si>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</si>
  <si>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</si>
  <si>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</si>
  <si>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</si>
  <si>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</si>
  <si>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</si>
  <si>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</si>
  <si>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</si>
  <si>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</si>
  <si>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</si>
  <si>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</si>
  <si>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</si>
  <si>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</si>
  <si>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</si>
  <si>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</si>
  <si>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</si>
  <si>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</si>
  <si>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</si>
  <si>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</si>
  <si>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</si>
  <si>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</si>
  <si>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</si>
  <si>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</si>
  <si>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</si>
  <si>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</si>
  <si>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</si>
  <si>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</si>
  <si>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</si>
  <si>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</si>
  <si>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</si>
  <si>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</si>
  <si>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</si>
  <si>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</si>
  <si>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</si>
  <si>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</si>
  <si>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</si>
  <si>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</si>
  <si>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</si>
  <si>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</si>
  <si>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</si>
  <si>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</si>
  <si>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</si>
  <si>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</si>
  <si>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</si>
  <si>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</si>
  <si>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</si>
  <si>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</si>
  <si>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</si>
  <si>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</si>
  <si>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</si>
  <si>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</si>
  <si>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</si>
  <si>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</si>
  <si>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</si>
  <si>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</si>
  <si>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</si>
  <si>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</si>
  <si>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</si>
  <si>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</si>
  <si>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</si>
  <si>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</si>
  <si>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</si>
  <si>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</si>
  <si>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</si>
  <si>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</si>
  <si>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</si>
  <si>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</si>
  <si>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</si>
  <si>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</si>
  <si>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</si>
  <si>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</si>
  <si>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</si>
  <si>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</si>
  <si>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</si>
  <si>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</si>
  <si>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</si>
  <si>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</si>
  <si>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</si>
  <si>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</si>
  <si>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</si>
  <si>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</si>
  <si>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</si>
  <si>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</si>
  <si>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</si>
  <si>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</si>
  <si>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</si>
  <si>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</si>
  <si>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</si>
  <si>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</si>
  <si>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</si>
  <si>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</si>
  <si>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</si>
  <si>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</si>
  <si>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</si>
  <si>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</si>
  <si>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</si>
  <si>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</si>
  <si>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</si>
  <si>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</si>
  <si>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</si>
  <si>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</si>
  <si>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</si>
  <si>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</si>
  <si>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</si>
  <si>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</si>
  <si>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</si>
  <si>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</si>
  <si>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</si>
  <si>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</si>
  <si>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</si>
  <si>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</si>
  <si>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</si>
  <si>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</si>
  <si>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</si>
  <si>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</si>
  <si>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</si>
  <si>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</si>
  <si>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</si>
  <si>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</si>
  <si>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</si>
  <si>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</si>
  <si>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</si>
  <si>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</si>
  <si>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</si>
  <si>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</si>
  <si>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</si>
  <si>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</si>
  <si>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</si>
  <si>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</si>
  <si>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</si>
  <si>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</si>
  <si>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</si>
  <si>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</si>
  <si>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</si>
  <si>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</si>
  <si>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</si>
  <si>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</si>
  <si>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</si>
  <si>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</si>
  <si>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</si>
  <si>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</si>
  <si>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</si>
  <si>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</si>
  <si>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</si>
  <si>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</si>
  <si>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</si>
  <si>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</si>
  <si>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</si>
  <si>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</si>
  <si>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</si>
  <si>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</si>
  <si>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</si>
  <si>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</si>
  <si>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</si>
  <si>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</si>
  <si>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</si>
  <si>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</si>
  <si>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</si>
  <si>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</si>
  <si>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</si>
  <si>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</si>
  <si>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</si>
  <si>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</si>
  <si>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</si>
  <si>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</si>
  <si>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</si>
  <si>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</si>
  <si>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</si>
  <si>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</si>
  <si>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</si>
  <si>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</si>
  <si>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</si>
  <si>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</si>
  <si>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</si>
  <si>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</si>
  <si>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</si>
  <si>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</si>
  <si>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</si>
  <si>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</si>
  <si>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</si>
  <si>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</si>
  <si>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</si>
  <si>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</si>
  <si>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</si>
  <si>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</si>
  <si>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</si>
  <si>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</si>
  <si>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</si>
  <si>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</si>
  <si>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</si>
  <si>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</si>
  <si>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</si>
  <si>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</si>
  <si>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</si>
  <si>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</si>
  <si>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</si>
  <si>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</si>
  <si>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</si>
  <si>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</si>
  <si>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</si>
  <si>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</si>
  <si>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</si>
  <si>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</si>
  <si>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</si>
  <si>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</si>
  <si>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</si>
  <si>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</si>
  <si>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</si>
  <si>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</si>
  <si>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</si>
  <si>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</si>
  <si>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</si>
  <si>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</si>
  <si>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</si>
  <si>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</si>
  <si>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</si>
  <si>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</si>
  <si>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</si>
  <si>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</si>
  <si>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</si>
  <si>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</si>
  <si>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</si>
  <si>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</si>
  <si>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</si>
  <si>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</si>
  <si>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</si>
  <si>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</si>
  <si>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</si>
  <si>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</si>
  <si>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</si>
  <si>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</si>
  <si>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</si>
  <si>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</si>
  <si>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</si>
  <si>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</si>
  <si>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</si>
  <si>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</si>
  <si>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</si>
  <si>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</si>
  <si>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</si>
  <si>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</si>
  <si>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</si>
  <si>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</si>
  <si>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</si>
  <si>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</si>
  <si>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</si>
  <si>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</si>
  <si>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</si>
  <si>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</si>
  <si>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</si>
  <si>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</si>
  <si>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</si>
  <si>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</si>
  <si>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</si>
  <si>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</si>
  <si>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</si>
  <si>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</si>
  <si>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</si>
  <si>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</si>
  <si>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</si>
  <si>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</si>
  <si>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</si>
  <si>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</si>
  <si>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</si>
  <si>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</si>
  <si>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</si>
  <si>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</si>
  <si>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</si>
  <si>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</si>
  <si>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</si>
  <si>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</si>
  <si>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</si>
  <si>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</si>
  <si>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</si>
  <si>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</si>
  <si>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</si>
  <si>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</si>
  <si>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</si>
  <si>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</si>
  <si>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</si>
  <si>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</si>
  <si>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</si>
  <si>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</si>
  <si>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</si>
  <si>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</si>
  <si>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</si>
  <si>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</si>
  <si>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</si>
  <si>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</si>
  <si>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</si>
  <si>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</si>
  <si>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</si>
  <si>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</si>
  <si>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</si>
  <si>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</si>
  <si>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</si>
  <si>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</si>
  <si>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</si>
  <si>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</si>
  <si>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</si>
  <si>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</si>
  <si>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</si>
  <si>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</si>
  <si>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</si>
  <si>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</si>
  <si>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</si>
  <si>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</si>
  <si>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</si>
  <si>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</si>
  <si>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</si>
  <si>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</si>
  <si>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</si>
  <si>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</si>
  <si>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</si>
  <si>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</si>
  <si>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</si>
  <si>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</si>
  <si>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</si>
  <si>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</si>
  <si>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</si>
  <si>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</si>
  <si>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</si>
  <si>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</si>
  <si>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</si>
  <si>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</si>
  <si>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</si>
  <si>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</si>
  <si>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</si>
  <si>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</si>
  <si>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</si>
  <si>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</si>
  <si>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</si>
  <si>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</si>
  <si>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</si>
  <si>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</si>
  <si>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</si>
  <si>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</si>
  <si>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</si>
  <si>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</si>
  <si>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</si>
  <si>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</si>
  <si>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</si>
  <si>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</si>
  <si>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</si>
  <si>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</si>
  <si>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</si>
  <si>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</si>
  <si>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</si>
  <si>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</si>
  <si>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</si>
  <si>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</si>
  <si>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</si>
  <si>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</si>
  <si>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</si>
  <si>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</si>
  <si>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</si>
  <si>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</si>
  <si>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</si>
  <si>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</si>
  <si>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</si>
  <si>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</si>
  <si>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</si>
  <si>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</si>
  <si>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</si>
  <si>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</si>
  <si>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</si>
  <si>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</si>
  <si>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</si>
  <si>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</si>
  <si>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</si>
  <si>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</si>
  <si>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</si>
  <si>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</si>
  <si>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</si>
  <si>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</si>
  <si>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</si>
  <si>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</si>
  <si>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</si>
  <si>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</si>
  <si>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</si>
  <si>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</si>
  <si>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</si>
  <si>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</si>
  <si>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</si>
  <si>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</si>
  <si>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</si>
  <si>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</si>
  <si>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</si>
  <si>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</si>
  <si>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</si>
  <si>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</si>
  <si>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</si>
  <si>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</si>
  <si>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</si>
  <si>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</si>
  <si>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</si>
  <si>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</si>
  <si>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</si>
  <si>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</si>
  <si>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</si>
  <si>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</si>
  <si>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</si>
  <si>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</si>
  <si>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</si>
  <si>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</si>
  <si>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</si>
  <si>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</si>
  <si>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</si>
  <si>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</si>
  <si>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</si>
  <si>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</si>
  <si>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</si>
  <si>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</si>
  <si>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</si>
  <si>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</si>
  <si>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</si>
  <si>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</si>
  <si>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</si>
  <si>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</si>
  <si>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</si>
  <si>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</si>
  <si>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</si>
  <si>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</si>
  <si>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</si>
  <si>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</si>
  <si>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</si>
  <si>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</si>
  <si>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</si>
  <si>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</si>
  <si>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</si>
  <si>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</si>
  <si>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</si>
  <si>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</si>
  <si>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</si>
  <si>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</si>
  <si>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</si>
  <si>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</si>
  <si>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</si>
  <si>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</si>
  <si>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</si>
  <si>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</si>
  <si>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</si>
  <si>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</si>
  <si>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</si>
  <si>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</si>
  <si>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</si>
  <si>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</si>
  <si>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</si>
  <si>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</si>
  <si>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</si>
  <si>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</si>
  <si>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</si>
  <si>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</si>
  <si>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</si>
  <si>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</si>
  <si>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</si>
  <si>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</si>
  <si>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</si>
  <si>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</si>
  <si>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</si>
  <si>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</si>
  <si>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</si>
  <si>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</si>
  <si>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</si>
  <si>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</si>
  <si>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</si>
  <si>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</si>
  <si>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</si>
  <si>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</si>
  <si>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</si>
  <si>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</si>
  <si>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</si>
  <si>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</si>
  <si>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</si>
  <si>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</si>
  <si>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</si>
  <si>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</si>
  <si>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</si>
  <si>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</si>
  <si>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</si>
  <si>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</si>
  <si>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</si>
  <si>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</si>
  <si>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</si>
  <si>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</si>
  <si>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</si>
  <si>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</si>
  <si>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</si>
  <si>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</si>
  <si>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</si>
  <si>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</si>
  <si>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</si>
  <si>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</si>
  <si>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</si>
  <si>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</si>
  <si>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</si>
  <si>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</si>
  <si>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</si>
  <si>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</si>
  <si>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</si>
  <si>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</si>
  <si>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</si>
  <si>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</si>
  <si>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</si>
  <si>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</si>
  <si>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</si>
  <si>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</si>
  <si>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</si>
  <si>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</si>
  <si>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</si>
  <si>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</si>
  <si>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</si>
  <si>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</si>
  <si>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</si>
  <si>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</si>
  <si>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</si>
  <si>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</si>
  <si>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</si>
  <si>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</si>
  <si>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</si>
  <si>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</si>
  <si>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</si>
  <si>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</si>
  <si>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</si>
  <si>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</si>
  <si>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</si>
  <si>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</si>
  <si>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</si>
  <si>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</si>
  <si>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</si>
  <si>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</si>
  <si>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</si>
  <si>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</si>
  <si>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</si>
  <si>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</si>
  <si>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</si>
  <si>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</si>
  <si>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</si>
  <si>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</si>
  <si>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</si>
  <si>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</si>
  <si>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</si>
  <si>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</si>
  <si>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</si>
  <si>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</si>
  <si>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</si>
  <si>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</si>
  <si>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</si>
  <si>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</si>
  <si>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</si>
  <si>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</si>
  <si>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</si>
  <si>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</si>
  <si>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</si>
  <si>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</si>
  <si>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</si>
  <si>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</si>
  <si>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</si>
  <si>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</si>
  <si>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</si>
  <si>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</si>
  <si>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</si>
  <si>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</si>
  <si>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</si>
  <si>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</si>
  <si>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</si>
  <si>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</si>
  <si>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</si>
  <si>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</si>
  <si>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</si>
  <si>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</si>
  <si>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</si>
  <si>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</si>
  <si>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</si>
  <si>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</si>
  <si>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</si>
  <si>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</si>
  <si>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</si>
  <si>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</si>
  <si>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</si>
  <si>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</si>
  <si>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</si>
  <si>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</si>
  <si>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</si>
  <si>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</si>
  <si>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</si>
  <si>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</si>
  <si>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</si>
  <si>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</si>
  <si>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</si>
  <si>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</si>
  <si>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</si>
  <si>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</si>
  <si>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</si>
  <si>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</si>
  <si>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</si>
  <si>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</si>
  <si>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</si>
  <si>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</si>
  <si>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</si>
  <si>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</si>
  <si>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</si>
  <si>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</si>
  <si>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</si>
  <si>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</si>
  <si>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</si>
  <si>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</si>
  <si>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</si>
  <si>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</si>
  <si>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</si>
  <si>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</si>
  <si>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</si>
  <si>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</si>
  <si>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</si>
  <si>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</si>
  <si>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</si>
  <si>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</si>
  <si>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</si>
  <si>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</si>
  <si>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</si>
  <si>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</si>
  <si>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</si>
  <si>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</si>
  <si>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</si>
  <si>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</si>
  <si>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</si>
  <si>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</si>
  <si>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</si>
  <si>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</si>
  <si>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</si>
  <si>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</si>
  <si>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</si>
  <si>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</si>
  <si>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</si>
  <si>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</si>
  <si>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</si>
  <si>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</si>
  <si>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</si>
  <si>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</si>
  <si>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</si>
  <si>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</si>
  <si>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</si>
  <si>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</si>
  <si>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</si>
  <si>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</si>
  <si>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</si>
  <si>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</si>
  <si>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</si>
  <si>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</si>
  <si>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</si>
  <si>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</si>
  <si>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</si>
  <si>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</si>
  <si>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</si>
  <si>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</si>
  <si>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</si>
  <si>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</si>
  <si>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</si>
  <si>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</si>
  <si>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</si>
  <si>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</si>
  <si>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</si>
  <si>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</si>
  <si>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</si>
  <si>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</si>
  <si>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</si>
  <si>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</si>
  <si>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</si>
  <si>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</si>
  <si>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</si>
  <si>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</si>
  <si>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</si>
  <si>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</si>
  <si>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</si>
  <si>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</si>
  <si>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</si>
  <si>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</si>
  <si>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</si>
  <si>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</si>
  <si>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</si>
  <si>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</si>
  <si>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</si>
  <si>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</si>
  <si>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</si>
  <si>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</si>
  <si>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</si>
  <si>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</si>
  <si>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</si>
  <si>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</si>
  <si>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</si>
  <si>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</si>
  <si>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</si>
  <si>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</si>
  <si>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</si>
  <si>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</si>
  <si>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</si>
  <si>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</si>
  <si>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</si>
  <si>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</si>
  <si>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</si>
  <si>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</si>
  <si>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</si>
  <si>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</si>
  <si>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</si>
  <si>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</si>
  <si>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</si>
  <si>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</si>
  <si>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</si>
  <si>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</si>
  <si>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</si>
  <si>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</si>
  <si>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</si>
  <si>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</si>
  <si>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</si>
  <si>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</si>
  <si>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</si>
  <si>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</si>
  <si>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</si>
  <si>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</si>
  <si>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</si>
  <si>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</si>
  <si>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</si>
  <si>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</si>
  <si>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</si>
  <si>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</si>
  <si>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</si>
  <si>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</si>
  <si>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</si>
  <si>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</si>
  <si>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</si>
  <si>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</si>
  <si>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</si>
  <si>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</si>
  <si>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</si>
  <si>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</si>
  <si>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</si>
  <si>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</si>
  <si>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</si>
  <si>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</si>
  <si>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</si>
  <si>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</si>
  <si>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</si>
  <si>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</si>
  <si>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</si>
  <si>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</si>
  <si>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</si>
  <si>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</si>
  <si>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</si>
  <si>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</si>
  <si>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</si>
  <si>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</si>
  <si>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</si>
  <si>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</si>
  <si>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</si>
  <si>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</si>
  <si>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</si>
  <si>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</si>
  <si>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</si>
  <si>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</si>
  <si>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</si>
  <si>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</si>
  <si>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</si>
  <si>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</si>
  <si>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</si>
  <si>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</si>
  <si>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</si>
  <si>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</si>
  <si>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</si>
  <si>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</si>
  <si>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</si>
  <si>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</si>
  <si>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</si>
  <si>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</si>
  <si>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</si>
  <si>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</si>
  <si>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</si>
  <si>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</si>
  <si>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</si>
  <si>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</si>
  <si>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</si>
  <si>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</si>
  <si>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</si>
  <si>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</si>
  <si>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</si>
  <si>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</si>
  <si>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</si>
  <si>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</si>
  <si>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</si>
  <si>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</si>
  <si>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</si>
  <si>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</si>
  <si>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</si>
  <si>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</si>
  <si>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</si>
  <si>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</si>
  <si>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</si>
  <si>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</si>
  <si>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</si>
  <si>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</si>
  <si>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</si>
  <si>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</si>
  <si>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</si>
  <si>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</si>
  <si>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</si>
  <si>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</si>
  <si>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</si>
  <si>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</si>
  <si>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</si>
  <si>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</si>
  <si>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</si>
  <si>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</si>
  <si>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</si>
  <si>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</si>
  <si>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</si>
  <si>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</si>
  <si>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</si>
  <si>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</si>
  <si>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</si>
  <si>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</si>
  <si>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</si>
  <si>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</si>
  <si>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</si>
  <si>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</si>
  <si>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</si>
  <si>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</si>
  <si>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</si>
  <si>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</si>
  <si>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</si>
  <si>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</si>
  <si>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</si>
  <si>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</si>
  <si>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</si>
  <si>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</si>
  <si>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</si>
  <si>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</si>
  <si>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</si>
  <si>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</si>
  <si>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</si>
  <si>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</si>
  <si>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</si>
  <si>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</si>
  <si>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</si>
  <si>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</si>
  <si>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</si>
  <si>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</si>
  <si>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</si>
  <si>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</si>
  <si>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</si>
  <si>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</si>
  <si>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</si>
  <si>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</si>
  <si>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</si>
  <si>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</si>
  <si>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</si>
  <si>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</si>
  <si>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</si>
  <si>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</si>
  <si>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</si>
  <si>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</si>
  <si>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</si>
  <si>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</si>
  <si>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</si>
  <si>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</si>
  <si>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</si>
  <si>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</si>
  <si>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</si>
  <si>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</si>
  <si>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</si>
  <si>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</si>
  <si>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</si>
  <si>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</si>
  <si>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</si>
  <si>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</si>
  <si>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</si>
  <si>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</si>
  <si>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</si>
  <si>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</si>
  <si>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</si>
  <si>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</si>
  <si>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</si>
  <si>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</si>
  <si>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</si>
  <si>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</si>
  <si>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</si>
  <si>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</si>
  <si>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</si>
  <si>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</si>
  <si>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</si>
  <si>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</si>
  <si>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</si>
  <si>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</si>
  <si>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</si>
  <si>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</si>
  <si>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</si>
  <si>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</si>
  <si>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</si>
  <si>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</si>
  <si>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</si>
  <si>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</si>
  <si>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</si>
  <si>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</si>
  <si>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</si>
  <si>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</si>
  <si>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</si>
  <si>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</si>
  <si>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</si>
  <si>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</si>
  <si>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</si>
  <si>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</si>
  <si>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</si>
  <si>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</si>
  <si>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</si>
  <si>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</si>
  <si>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</si>
  <si>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</si>
  <si>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</si>
  <si>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</si>
  <si>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</si>
  <si>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</si>
  <si>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</si>
  <si>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</si>
  <si>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</si>
  <si>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</si>
  <si>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</si>
  <si>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</si>
  <si>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</si>
  <si>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</si>
  <si>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</si>
  <si>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</si>
  <si>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</si>
  <si>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</si>
  <si>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</si>
  <si>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</si>
  <si>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</si>
  <si>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</si>
  <si>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</si>
  <si>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</si>
  <si>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</si>
  <si>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</si>
  <si>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</si>
  <si>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</si>
  <si>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</si>
  <si>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</si>
  <si>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</si>
  <si>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</si>
  <si>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</si>
  <si>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</si>
  <si>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</si>
  <si>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</si>
  <si>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</si>
  <si>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</si>
  <si>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</si>
  <si>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</si>
  <si>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</si>
  <si>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</si>
  <si>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</si>
  <si>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</si>
  <si>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</si>
  <si>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</si>
  <si>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</si>
  <si>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</si>
  <si>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</si>
  <si>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</si>
  <si>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</si>
  <si>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</si>
  <si>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</si>
  <si>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</si>
  <si>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</si>
  <si>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</si>
  <si>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</si>
  <si>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</si>
  <si>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</si>
  <si>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</si>
  <si>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</si>
  <si>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</si>
  <si>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</si>
  <si>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</si>
  <si>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</si>
  <si>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</si>
  <si>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</si>
  <si>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</si>
  <si>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</si>
  <si>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</si>
  <si>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</si>
  <si>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</si>
  <si>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</si>
  <si>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</si>
  <si>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</si>
  <si>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</si>
  <si>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</si>
  <si>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</si>
  <si>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</si>
  <si>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</si>
  <si>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</si>
  <si>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</si>
  <si>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</si>
  <si>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</si>
  <si>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</si>
  <si>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</si>
  <si>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</si>
  <si>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</si>
  <si>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</si>
  <si>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</si>
  <si>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</si>
  <si>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</si>
  <si>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</si>
  <si>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</si>
  <si>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</si>
  <si>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</si>
  <si>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</si>
  <si>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</si>
  <si>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</si>
  <si>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</si>
  <si>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</si>
  <si>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</si>
  <si>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</si>
  <si>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</si>
  <si>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</si>
  <si>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</si>
  <si>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</si>
  <si>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</si>
  <si>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</si>
  <si>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</si>
  <si>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</si>
  <si>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</si>
  <si>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</si>
  <si>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</si>
  <si>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</si>
  <si>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</si>
  <si>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</si>
  <si>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</si>
  <si>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</si>
  <si>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</si>
  <si>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</si>
  <si>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</si>
  <si>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</si>
  <si>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</si>
  <si>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</si>
  <si>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</si>
  <si>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</si>
  <si>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</si>
  <si>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</si>
  <si>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</si>
  <si>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</si>
  <si>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</si>
  <si>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</si>
  <si>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</si>
  <si>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</si>
  <si>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</si>
  <si>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</si>
  <si>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</si>
  <si>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</si>
  <si>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</si>
  <si>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</si>
  <si>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</si>
  <si>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</si>
  <si>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</si>
  <si>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</si>
  <si>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</si>
  <si>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</si>
  <si>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</si>
  <si>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</si>
  <si>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</si>
  <si>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</si>
  <si>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</si>
  <si>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</si>
  <si>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</si>
  <si>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</si>
  <si>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</si>
  <si>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</si>
  <si>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</si>
  <si>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</si>
  <si>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</si>
  <si>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</si>
  <si>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</si>
  <si>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</si>
  <si>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</si>
  <si>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</si>
  <si>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</si>
  <si>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</si>
  <si>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</si>
  <si>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</si>
  <si>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</si>
  <si>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</si>
  <si>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</si>
  <si>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</si>
  <si>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</si>
  <si>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</si>
  <si>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</si>
  <si>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</si>
  <si>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</si>
  <si>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</si>
  <si>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</si>
  <si>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</si>
  <si>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</si>
  <si>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</si>
  <si>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</si>
  <si>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</si>
  <si>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</si>
  <si>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</si>
  <si>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</si>
  <si>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</si>
  <si>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</si>
  <si>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</si>
  <si>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</si>
  <si>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</si>
  <si>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</si>
  <si>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</si>
  <si>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</si>
  <si>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</si>
  <si>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</si>
  <si>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</si>
  <si>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</si>
  <si>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</si>
  <si>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</si>
  <si>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</si>
  <si>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</si>
  <si>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</si>
  <si>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</si>
  <si>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</si>
  <si>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</si>
  <si>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</si>
  <si>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</si>
  <si>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</si>
  <si>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</si>
  <si>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</si>
  <si>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</si>
  <si>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</si>
  <si>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</si>
  <si>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</si>
  <si>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</si>
  <si>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</si>
  <si>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</si>
  <si>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</si>
  <si>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</si>
  <si>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</si>
  <si>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</si>
  <si>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</si>
  <si>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</si>
  <si>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</si>
  <si>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</si>
  <si>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</si>
  <si>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</si>
  <si>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</si>
  <si>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</si>
  <si>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</si>
  <si>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</si>
  <si>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</si>
  <si>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</si>
  <si>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</si>
  <si>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</si>
  <si>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</si>
  <si>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</si>
  <si>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</si>
  <si>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</si>
  <si>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</si>
  <si>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</si>
  <si>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</si>
  <si>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</si>
  <si>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</si>
  <si>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</si>
  <si>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</si>
  <si>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</si>
  <si>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</si>
  <si>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</si>
  <si>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</si>
  <si>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</si>
  <si>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</si>
  <si>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</si>
  <si>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</si>
  <si>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</si>
  <si>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</si>
  <si>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</si>
  <si>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</si>
  <si>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</si>
  <si>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</si>
  <si>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</si>
  <si>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</si>
  <si>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</si>
  <si>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</si>
  <si>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</si>
  <si>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</si>
  <si>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</si>
  <si>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</si>
  <si>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</si>
  <si>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</si>
  <si>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</si>
  <si>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</si>
  <si>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</si>
  <si>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</si>
  <si>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</si>
  <si>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</si>
  <si>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</si>
  <si>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</si>
  <si>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</si>
  <si>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</si>
  <si>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</si>
  <si>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</si>
  <si>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</si>
  <si>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</si>
  <si>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</si>
  <si>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</si>
  <si>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</si>
  <si>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</si>
  <si>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</si>
  <si>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</si>
  <si>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</si>
  <si>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</si>
  <si>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</si>
  <si>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</si>
  <si>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</si>
  <si>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</si>
  <si>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</si>
  <si>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</si>
  <si>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</si>
  <si>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</si>
  <si>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</si>
  <si>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</si>
  <si>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</si>
  <si>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</si>
  <si>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</si>
  <si>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</si>
  <si>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</si>
  <si>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</si>
  <si>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</si>
  <si>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</si>
  <si>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</si>
  <si>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</si>
  <si>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</si>
  <si>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</si>
  <si>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</si>
  <si>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</si>
  <si>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</si>
  <si>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</si>
  <si>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</si>
  <si>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</si>
  <si>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</si>
  <si>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</si>
  <si>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</si>
  <si>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</si>
  <si>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</si>
  <si>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</si>
  <si>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</si>
  <si>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</si>
  <si>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</si>
  <si>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</si>
  <si>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</si>
  <si>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</si>
  <si>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</si>
  <si>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</si>
  <si>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</si>
  <si>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</si>
  <si>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</si>
  <si>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</si>
  <si>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</si>
  <si>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</si>
  <si>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</si>
  <si>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</si>
  <si>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</si>
  <si>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</si>
  <si>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</si>
  <si>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</si>
  <si>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</si>
  <si>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</si>
  <si>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</si>
  <si>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</si>
  <si>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</si>
  <si>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</si>
  <si>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</si>
  <si>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</si>
  <si>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</si>
  <si>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</si>
  <si>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</si>
  <si>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</si>
  <si>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</si>
  <si>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</si>
  <si>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</si>
  <si>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</si>
  <si>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</si>
  <si>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</si>
  <si>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</si>
  <si>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</si>
  <si>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</si>
  <si>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</si>
  <si>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</si>
  <si>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</si>
  <si>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</si>
  <si>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</si>
  <si>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</si>
  <si>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</si>
  <si>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</si>
  <si>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</si>
  <si>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</si>
  <si>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</si>
  <si>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</si>
  <si>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</si>
  <si>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</si>
  <si>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</si>
  <si>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</si>
  <si>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</si>
  <si>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</si>
  <si>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</si>
  <si>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</si>
  <si>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</si>
  <si>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</si>
  <si>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</si>
  <si>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</si>
  <si>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</si>
  <si>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</si>
  <si>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</si>
  <si>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</si>
  <si>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</si>
  <si>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</si>
  <si>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</si>
  <si>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</si>
  <si>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</si>
  <si>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</si>
  <si>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</si>
  <si>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</si>
  <si>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</si>
  <si>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</si>
  <si>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</si>
  <si>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</si>
  <si>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</si>
  <si>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</si>
  <si>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</si>
  <si>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</si>
  <si>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</si>
  <si>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</si>
  <si>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</si>
  <si>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</si>
  <si>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</si>
  <si>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</si>
  <si>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</si>
  <si>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</si>
  <si>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</si>
  <si>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</si>
  <si>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</si>
  <si>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</si>
  <si>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</si>
  <si>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</si>
  <si>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</si>
  <si>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</si>
  <si>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</si>
  <si>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</si>
  <si>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</si>
  <si>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</si>
  <si>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</si>
  <si>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</si>
  <si>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</si>
  <si>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</si>
  <si>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</si>
  <si>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</si>
  <si>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</si>
  <si>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</si>
  <si>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</si>
  <si>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</si>
  <si>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</si>
  <si>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</si>
  <si>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</si>
  <si>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</si>
  <si>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</si>
  <si>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</si>
  <si>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</si>
  <si>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</si>
  <si>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</si>
  <si>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</si>
  <si>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</si>
  <si>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</si>
  <si>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</si>
  <si>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</si>
  <si>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</si>
  <si>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</si>
  <si>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</si>
  <si>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</si>
  <si>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</si>
  <si>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</si>
  <si>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</si>
  <si>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</si>
  <si>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</si>
  <si>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</si>
  <si>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</si>
  <si>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</si>
  <si>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</si>
  <si>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</si>
  <si>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</si>
  <si>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</si>
  <si>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</si>
  <si>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</si>
  <si>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</si>
  <si>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</si>
  <si>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</si>
  <si>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</si>
  <si>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</si>
  <si>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</si>
  <si>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</si>
  <si>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</si>
  <si>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</si>
  <si>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</si>
  <si>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</si>
  <si>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</si>
  <si>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</si>
  <si>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</si>
  <si>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</si>
  <si>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</si>
  <si>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</si>
  <si>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</si>
  <si>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</si>
  <si>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</si>
  <si>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</si>
  <si>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</si>
  <si>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</si>
  <si>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</si>
  <si>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</si>
  <si>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</si>
  <si>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</si>
  <si>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</si>
  <si>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</si>
  <si>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</si>
  <si>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</si>
  <si>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</si>
  <si>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</si>
  <si>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</si>
  <si>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</si>
  <si>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</si>
  <si>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</si>
  <si>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</si>
  <si>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</si>
  <si>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</si>
  <si>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</si>
  <si>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</si>
  <si>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</si>
  <si>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</si>
  <si>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</si>
  <si>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</si>
  <si>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</si>
  <si>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</si>
  <si>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</si>
  <si>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</si>
  <si>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</si>
  <si>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</si>
  <si>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</si>
  <si>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</si>
  <si>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</si>
  <si>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</si>
  <si>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</si>
  <si>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</si>
  <si>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</si>
  <si>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</si>
  <si>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</si>
  <si>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</si>
  <si>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</si>
  <si>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</si>
  <si>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</si>
  <si>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</si>
  <si>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</si>
  <si>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</si>
  <si>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</si>
  <si>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</si>
  <si>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</si>
  <si>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</si>
  <si>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</si>
  <si>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</si>
  <si>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</si>
  <si>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</si>
  <si>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</si>
  <si>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</si>
  <si>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</si>
  <si>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</si>
  <si>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</si>
  <si>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</si>
  <si>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</si>
  <si>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</si>
  <si>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</si>
  <si>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</si>
  <si>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</si>
  <si>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</si>
  <si>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</si>
  <si>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</si>
  <si>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</si>
  <si>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</si>
  <si>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</si>
  <si>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</si>
  <si>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</si>
  <si>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</si>
  <si>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</si>
  <si>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</si>
  <si>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</si>
  <si>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</si>
  <si>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</si>
  <si>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</si>
  <si>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</si>
  <si>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</si>
  <si>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</si>
  <si>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</si>
  <si>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</si>
  <si>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</si>
  <si>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</si>
  <si>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</si>
  <si>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</si>
  <si>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</si>
  <si>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</si>
  <si>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</si>
  <si>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</si>
  <si>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</si>
  <si>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</si>
  <si>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</si>
  <si>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</si>
  <si>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</si>
  <si>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</si>
  <si>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</si>
  <si>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</si>
  <si>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</si>
  <si>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</si>
  <si>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</si>
  <si>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</si>
  <si>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</si>
  <si>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</si>
  <si>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</si>
  <si>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</si>
  <si>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</si>
  <si>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</si>
  <si>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</si>
  <si>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</si>
  <si>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</si>
  <si>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</si>
  <si>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</si>
  <si>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</si>
  <si>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</si>
  <si>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</si>
  <si>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</si>
  <si>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</si>
  <si>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</si>
  <si>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</si>
  <si>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</si>
  <si>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</si>
  <si>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</si>
  <si>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</si>
  <si>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</si>
  <si>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</si>
  <si>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</si>
  <si>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</si>
  <si>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</si>
  <si>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</si>
  <si>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</si>
  <si>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</si>
  <si>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</si>
  <si>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</si>
  <si>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</si>
  <si>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</si>
  <si>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</si>
  <si>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</si>
  <si>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</si>
  <si>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</si>
  <si>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</si>
  <si>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</si>
  <si>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</si>
  <si>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</si>
  <si>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</si>
  <si>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</si>
  <si>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</si>
  <si>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</si>
  <si>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</si>
  <si>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</si>
  <si>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</si>
  <si>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</si>
  <si>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</si>
  <si>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</si>
  <si>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</si>
  <si>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</si>
  <si>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</si>
  <si>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</si>
  <si>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</si>
  <si>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</si>
  <si>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</si>
  <si>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</si>
  <si>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</si>
  <si>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</si>
  <si>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</si>
  <si>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</si>
  <si>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</si>
  <si>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</si>
  <si>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</si>
  <si>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</si>
  <si>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</si>
  <si>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</si>
  <si>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</si>
  <si>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</si>
  <si>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</si>
  <si>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</si>
  <si>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</si>
  <si>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</si>
  <si>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</si>
  <si>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</si>
  <si>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</si>
  <si>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</si>
  <si>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</si>
  <si>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</si>
  <si>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</si>
  <si>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</si>
  <si>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</si>
  <si>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</si>
  <si>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</si>
  <si>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</si>
  <si>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</si>
  <si>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</si>
  <si>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</si>
  <si>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</si>
  <si>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</si>
  <si>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</si>
  <si>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</si>
  <si>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</si>
  <si>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</si>
  <si>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</si>
  <si>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</si>
  <si>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</si>
  <si>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</si>
  <si>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</si>
  <si>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</si>
  <si>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</si>
  <si>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</si>
  <si>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</si>
  <si>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</si>
  <si>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</si>
  <si>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</si>
  <si>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</si>
  <si>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</si>
  <si>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</si>
  <si>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</si>
  <si>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</si>
  <si>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</si>
  <si>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</si>
  <si>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</si>
  <si>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</si>
  <si>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</si>
  <si>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</si>
  <si>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</si>
  <si>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</si>
  <si>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</si>
  <si>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</si>
  <si>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</si>
  <si>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</si>
  <si>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</si>
  <si>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</si>
  <si>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</si>
  <si>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</si>
  <si>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</si>
  <si>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</si>
  <si>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</si>
  <si>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</si>
  <si>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</si>
  <si>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</si>
  <si>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</si>
  <si>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</si>
  <si>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</si>
  <si>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</si>
  <si>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</si>
  <si>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</si>
  <si>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</si>
  <si>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</si>
  <si>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</si>
  <si>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</si>
  <si>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</si>
  <si>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</si>
  <si>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</si>
  <si>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</si>
  <si>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</si>
  <si>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</si>
  <si>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</si>
  <si>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</si>
  <si>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</si>
  <si>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</si>
  <si>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</si>
  <si>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</si>
  <si>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</si>
  <si>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</si>
  <si>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</si>
  <si>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</si>
  <si>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</si>
  <si>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</si>
  <si>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</si>
  <si>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</si>
  <si>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</si>
  <si>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</si>
  <si>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</si>
  <si>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</si>
  <si>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</si>
  <si>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</si>
  <si>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</si>
  <si>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</si>
  <si>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</si>
  <si>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</si>
  <si>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</si>
  <si>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</si>
  <si>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</si>
  <si>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</si>
  <si>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</si>
  <si>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</si>
  <si>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</si>
  <si>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</si>
  <si>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</si>
  <si>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</si>
  <si>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</si>
  <si>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</si>
  <si>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</si>
  <si>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</si>
  <si>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</si>
  <si>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</si>
  <si>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</si>
  <si>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</si>
  <si>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</si>
  <si>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</si>
  <si>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</si>
  <si>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</si>
  <si>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</si>
  <si>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</si>
  <si>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</si>
  <si>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</si>
  <si>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</si>
  <si>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</si>
  <si>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</si>
  <si>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</si>
  <si>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</si>
  <si>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</si>
  <si>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</si>
  <si>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</si>
  <si>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</si>
  <si>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</si>
  <si>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</si>
  <si>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</si>
  <si>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</si>
  <si>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</si>
  <si>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</si>
  <si>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</si>
  <si>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</si>
  <si>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</si>
  <si>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</si>
  <si>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</si>
  <si>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</si>
  <si>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</si>
  <si>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</si>
  <si>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</si>
  <si>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</si>
  <si>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</si>
  <si>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</si>
  <si>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</si>
  <si>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</si>
  <si>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</si>
  <si>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</si>
  <si>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</si>
  <si>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</si>
  <si>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</si>
  <si>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</si>
  <si>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</si>
  <si>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</si>
  <si>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</si>
  <si>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</si>
  <si>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</si>
  <si>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</si>
  <si>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</si>
  <si>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</si>
  <si>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</si>
  <si>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</si>
  <si>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</si>
  <si>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</si>
  <si>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</si>
  <si>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</si>
  <si>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</si>
  <si>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</si>
  <si>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</si>
  <si>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</si>
  <si>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</si>
  <si>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</si>
  <si>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</si>
  <si>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</si>
  <si>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</si>
  <si>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</si>
  <si>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</si>
  <si>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</si>
  <si>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</si>
  <si>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</si>
  <si>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</si>
  <si>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</si>
  <si>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</si>
  <si>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</si>
  <si>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</si>
  <si>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</si>
  <si>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</si>
  <si>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</si>
  <si>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</si>
  <si>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</si>
  <si>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</si>
  <si>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</si>
  <si>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</si>
  <si>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</si>
  <si>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</si>
  <si>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</si>
  <si>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</si>
  <si>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</si>
  <si>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</si>
  <si>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</si>
  <si>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</si>
  <si>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</si>
  <si>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</si>
  <si>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</si>
  <si>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</si>
  <si>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</si>
  <si>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</si>
  <si>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</si>
  <si>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</si>
  <si>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</si>
  <si>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</si>
  <si>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</si>
  <si>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</si>
  <si>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</si>
  <si>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</si>
  <si>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</si>
  <si>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</si>
  <si>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</si>
  <si>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</si>
  <si>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</si>
  <si>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</si>
  <si>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</si>
  <si>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</si>
  <si>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</si>
  <si>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</si>
  <si>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</si>
  <si>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</si>
  <si>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</si>
  <si>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</si>
  <si>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</si>
  <si>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</si>
  <si>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</si>
  <si>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</si>
  <si>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</si>
  <si>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</si>
  <si>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</si>
  <si>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</si>
  <si>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</si>
  <si>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</si>
  <si>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</si>
  <si>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</si>
  <si>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</si>
  <si>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</si>
  <si>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</si>
  <si>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</si>
  <si>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</si>
  <si>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</si>
  <si>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</si>
  <si>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</si>
  <si>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</si>
  <si>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</si>
  <si>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</si>
  <si>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</si>
  <si>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</si>
  <si>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</si>
  <si>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</si>
  <si>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</si>
  <si>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</si>
  <si>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</si>
  <si>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</si>
  <si>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</si>
  <si>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</si>
  <si>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</si>
  <si>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</si>
  <si>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</si>
  <si>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</si>
  <si>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</si>
  <si>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</si>
  <si>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</si>
  <si>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</si>
  <si>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</si>
  <si>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</si>
  <si>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</si>
  <si>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</si>
  <si>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</si>
  <si>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</si>
  <si>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</si>
  <si>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</si>
  <si>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</si>
  <si>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</si>
  <si>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</si>
  <si>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</si>
  <si>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</si>
  <si>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</si>
  <si>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</si>
  <si>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</si>
  <si>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</si>
  <si>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</si>
  <si>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</si>
  <si>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</si>
  <si>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</si>
  <si>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</si>
  <si>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</si>
  <si>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</si>
  <si>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</si>
  <si>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</si>
  <si>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</si>
  <si>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</si>
  <si>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</si>
  <si>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</si>
  <si>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</si>
  <si>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</si>
  <si>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</si>
  <si>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</si>
  <si>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</si>
  <si>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</si>
  <si>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</si>
  <si>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</si>
  <si>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</si>
  <si>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</si>
  <si>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</si>
  <si>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</si>
  <si>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</si>
  <si>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</si>
  <si>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</si>
  <si>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</si>
  <si>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</si>
  <si>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</si>
  <si>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</si>
  <si>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</si>
  <si>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</si>
  <si>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</si>
  <si>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</si>
  <si>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</si>
  <si>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</si>
  <si>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</si>
  <si>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</si>
  <si>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</si>
  <si>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</si>
  <si>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</si>
  <si>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</si>
  <si>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</si>
  <si>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</si>
  <si>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</si>
  <si>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</si>
  <si>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</si>
  <si>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</si>
  <si>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</si>
  <si>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</si>
  <si>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</si>
  <si>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</si>
  <si>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</si>
  <si>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</si>
  <si>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</si>
  <si>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</si>
  <si>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</si>
  <si>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</si>
  <si>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</si>
  <si>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</si>
  <si>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</si>
  <si>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</si>
  <si>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</si>
  <si>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</si>
  <si>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</si>
  <si>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</si>
  <si>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</si>
  <si>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</si>
  <si>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</si>
  <si>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</si>
  <si>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</si>
  <si>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</si>
  <si>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</si>
  <si>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</si>
  <si>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</si>
  <si>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</si>
  <si>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</si>
  <si>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</si>
  <si>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</si>
  <si>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</si>
  <si>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</si>
  <si>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</si>
  <si>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</si>
  <si>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</si>
  <si>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</si>
  <si>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</si>
  <si>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</si>
  <si>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</si>
  <si>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</si>
  <si>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</si>
  <si>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</si>
  <si>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</si>
  <si>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</si>
  <si>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</si>
  <si>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</si>
  <si>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</si>
  <si>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</si>
  <si>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</si>
  <si>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</si>
  <si>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</si>
  <si>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</si>
  <si>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</si>
  <si>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</si>
  <si>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</si>
  <si>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</si>
  <si>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</si>
  <si>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</si>
  <si>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</si>
  <si>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</si>
  <si>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</si>
  <si>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</si>
  <si>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</si>
  <si>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</si>
  <si>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</si>
  <si>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</si>
  <si>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</si>
  <si>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</si>
  <si>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</si>
  <si>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</si>
  <si>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</si>
  <si>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</si>
  <si>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</si>
  <si>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</si>
  <si>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</si>
  <si>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</si>
  <si>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</si>
  <si>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</si>
  <si>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</si>
  <si>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</si>
  <si>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</si>
  <si>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</si>
  <si>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</si>
  <si>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</si>
  <si>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</si>
  <si>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</si>
  <si>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</si>
  <si>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</si>
  <si>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</si>
  <si>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</si>
  <si>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</si>
  <si>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</si>
  <si>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</si>
  <si>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</si>
  <si>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</si>
  <si>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</si>
  <si>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</si>
  <si>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</si>
  <si>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</si>
  <si>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</si>
  <si>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</si>
  <si>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</si>
  <si>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</si>
  <si>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</si>
  <si>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</si>
  <si>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</si>
  <si>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</si>
  <si>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</si>
  <si>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</si>
  <si>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</si>
  <si>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</si>
  <si>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</si>
  <si>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</si>
  <si>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</si>
  <si>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</si>
  <si>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</si>
  <si>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</si>
  <si>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</si>
  <si>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</si>
  <si>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</si>
  <si>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</si>
  <si>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</si>
  <si>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</si>
  <si>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</si>
  <si>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</si>
  <si>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</si>
  <si>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</si>
  <si>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</si>
  <si>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</si>
  <si>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</si>
  <si>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</si>
  <si>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</si>
  <si>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</si>
  <si>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</si>
  <si>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</si>
  <si>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</si>
  <si>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</si>
  <si>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</si>
  <si>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</si>
  <si>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</si>
  <si>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</si>
  <si>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</si>
  <si>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</si>
  <si>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</si>
  <si>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</si>
  <si>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</si>
  <si>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</si>
  <si>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</si>
  <si>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</si>
  <si>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</si>
  <si>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</si>
  <si>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</si>
  <si>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</si>
  <si>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</si>
  <si>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</si>
  <si>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</si>
  <si>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</si>
  <si>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</si>
  <si>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</si>
  <si>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</si>
  <si>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</si>
  <si>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</si>
  <si>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</si>
  <si>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</si>
  <si>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</si>
  <si>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</si>
  <si>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</si>
  <si>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</si>
  <si>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</si>
  <si>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</si>
  <si>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</si>
  <si>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</si>
  <si>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</si>
  <si>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</si>
  <si>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</si>
  <si>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</si>
  <si>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</si>
  <si>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</si>
  <si>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</si>
  <si>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</si>
  <si>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</si>
  <si>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</si>
  <si>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</si>
  <si>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</si>
  <si>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</si>
  <si>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</si>
  <si>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</si>
  <si>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</si>
  <si>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</si>
  <si>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</si>
  <si>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</si>
  <si>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</si>
  <si>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</si>
  <si>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</si>
  <si>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</si>
  <si>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</si>
  <si>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</si>
  <si>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</si>
  <si>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</si>
  <si>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</si>
  <si>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</si>
  <si>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</si>
  <si>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</si>
  <si>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</si>
  <si>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</si>
  <si>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</si>
  <si>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</si>
  <si>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</si>
  <si>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</si>
  <si>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</si>
  <si>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</si>
  <si>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</si>
  <si>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</si>
  <si>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</si>
  <si>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</si>
  <si>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</si>
  <si>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</si>
  <si>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</si>
  <si>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</si>
  <si>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</si>
  <si>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</si>
  <si>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</si>
  <si>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</si>
  <si>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</si>
  <si>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</si>
  <si>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</si>
  <si>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</si>
  <si>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</si>
  <si>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</si>
  <si>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</si>
  <si>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</si>
  <si>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</si>
  <si>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</si>
  <si>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</si>
  <si>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</si>
  <si>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</si>
  <si>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</si>
  <si>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</si>
  <si>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</si>
  <si>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</si>
  <si>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</si>
  <si>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</si>
  <si>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</si>
  <si>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</si>
  <si>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</si>
  <si>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</si>
  <si>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</si>
  <si>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</si>
  <si>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</si>
  <si>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</si>
  <si>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</si>
  <si>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</si>
  <si>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</si>
  <si>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</si>
  <si>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</si>
  <si>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</si>
  <si>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</si>
  <si>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</si>
  <si>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</si>
  <si>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</si>
  <si>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</si>
  <si>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</si>
  <si>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</si>
  <si>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</si>
  <si>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</si>
  <si>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</si>
  <si>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</si>
  <si>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</si>
  <si>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</si>
  <si>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</si>
  <si>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</si>
  <si>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</si>
  <si>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</si>
  <si>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</si>
  <si>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</si>
  <si>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</si>
  <si>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</si>
  <si>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</si>
  <si>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</si>
  <si>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</si>
  <si>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</si>
  <si>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</si>
  <si>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</si>
  <si>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</si>
  <si>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</si>
  <si>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</si>
  <si>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</si>
  <si>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</si>
  <si>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</si>
  <si>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</si>
  <si>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</si>
  <si>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</si>
  <si>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</si>
  <si>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</si>
  <si>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</si>
  <si>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</si>
  <si>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</si>
  <si>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</si>
  <si>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</si>
  <si>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</si>
  <si>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</si>
  <si>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</si>
  <si>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</si>
  <si>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</si>
  <si>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</si>
  <si>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</si>
  <si>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</si>
  <si>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</si>
  <si>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</si>
  <si>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</si>
  <si>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</si>
  <si>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</si>
  <si>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</si>
  <si>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</si>
  <si>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</si>
  <si>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</si>
  <si>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</si>
  <si>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</si>
  <si>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</si>
  <si>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</si>
  <si>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</si>
  <si>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</si>
  <si>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</si>
  <si>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</si>
  <si>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</si>
  <si>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</si>
  <si>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</si>
  <si>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</si>
  <si>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</si>
  <si>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</si>
  <si>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</si>
  <si>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</si>
  <si>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</si>
  <si>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</si>
  <si>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</si>
  <si>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</si>
  <si>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</si>
  <si>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</si>
  <si>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</si>
  <si>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</si>
  <si>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</si>
  <si>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</si>
  <si>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</si>
  <si>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</si>
  <si>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</si>
  <si>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</si>
  <si>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</si>
  <si>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</si>
  <si>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</si>
  <si>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</si>
  <si>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</si>
  <si>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</si>
  <si>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</si>
  <si>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</si>
  <si>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</si>
  <si>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</si>
  <si>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</si>
  <si>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</si>
  <si>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</si>
  <si>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</si>
  <si>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</si>
  <si>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</si>
  <si>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</si>
  <si>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</si>
  <si>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</si>
  <si>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</si>
  <si>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</si>
  <si>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</si>
  <si>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</si>
  <si>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</si>
  <si>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</si>
  <si>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</si>
  <si>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</si>
  <si>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</si>
  <si>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</si>
  <si>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</si>
  <si>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</si>
  <si>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</si>
  <si>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</si>
  <si>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</si>
  <si>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</si>
  <si>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</si>
  <si>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</si>
  <si>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</si>
  <si>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</si>
  <si>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</si>
  <si>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</si>
  <si>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</si>
  <si>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</si>
  <si>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</si>
  <si>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</si>
  <si>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</si>
  <si>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</si>
  <si>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</si>
  <si>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</si>
  <si>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</si>
  <si>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</si>
  <si>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</si>
  <si>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</si>
  <si>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</si>
  <si>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</si>
  <si>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</si>
  <si>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</si>
  <si>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</si>
  <si>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</si>
  <si>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</si>
  <si>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</si>
  <si>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</si>
  <si>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</si>
  <si>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</si>
  <si>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</si>
  <si>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</si>
  <si>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</si>
  <si>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</si>
  <si>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</si>
  <si>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</si>
  <si>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</si>
  <si>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</si>
  <si>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</si>
  <si>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</si>
  <si>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</si>
  <si>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</si>
  <si>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</si>
  <si>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</si>
  <si>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</si>
  <si>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</si>
  <si>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</si>
  <si>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</si>
  <si>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</si>
  <si>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</si>
  <si>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</si>
  <si>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</si>
  <si>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</si>
  <si>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</si>
  <si>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</si>
  <si>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</si>
  <si>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</si>
  <si>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</si>
  <si>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</si>
  <si>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</si>
  <si>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</si>
  <si>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</si>
  <si>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</si>
  <si>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</si>
  <si>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</si>
  <si>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</si>
  <si>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</si>
  <si>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</si>
  <si>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</si>
  <si>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</si>
  <si>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</si>
  <si>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</si>
  <si>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</si>
  <si>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</si>
  <si>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</si>
  <si>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</si>
  <si>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</si>
  <si>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</si>
  <si>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</si>
  <si>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</si>
  <si>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</si>
  <si>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</si>
  <si>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</si>
  <si>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</si>
  <si>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</si>
  <si>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</si>
  <si>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</si>
  <si>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</si>
  <si>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</si>
  <si>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</si>
  <si>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</si>
  <si>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</si>
  <si>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</si>
  <si>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</si>
  <si>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</si>
  <si>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</si>
  <si>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</si>
  <si>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</si>
  <si>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</si>
  <si>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</si>
  <si>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</si>
  <si>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</si>
  <si>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</si>
  <si>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</si>
  <si>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</si>
  <si>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</si>
  <si>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</si>
  <si>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</si>
  <si>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</si>
  <si>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</si>
  <si>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</si>
  <si>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</si>
  <si>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</si>
  <si>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</si>
  <si>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</si>
  <si>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</si>
  <si>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</si>
  <si>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</si>
  <si>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</si>
  <si>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</si>
  <si>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</si>
  <si>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</si>
  <si>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</si>
  <si>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</si>
  <si>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</si>
  <si>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</si>
  <si>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</si>
  <si>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</si>
  <si>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</si>
  <si>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</si>
  <si>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</si>
  <si>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</si>
  <si>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</si>
  <si>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</si>
  <si>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</si>
  <si>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</si>
  <si>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</si>
  <si>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</si>
  <si>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</si>
  <si>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</si>
  <si>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</si>
  <si>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</si>
  <si>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</si>
  <si>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</si>
  <si>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</si>
  <si>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</si>
  <si>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</si>
  <si>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</si>
  <si>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</si>
  <si>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</si>
  <si>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</si>
  <si>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</si>
  <si>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</si>
  <si>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</si>
  <si>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</si>
  <si>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</si>
  <si>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</si>
  <si>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</si>
  <si>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</si>
  <si>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</si>
  <si>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</si>
  <si>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</si>
  <si>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</si>
  <si>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</si>
  <si>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</si>
  <si>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</si>
  <si>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</si>
  <si>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</si>
  <si>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</si>
  <si>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</si>
  <si>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</si>
  <si>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</si>
  <si>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</si>
  <si>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</si>
  <si>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</si>
  <si>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</si>
  <si>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</si>
  <si>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</si>
  <si>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</si>
  <si>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</si>
  <si>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</si>
  <si>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</si>
  <si>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</si>
  <si>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</si>
  <si>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</si>
  <si>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</si>
  <si>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</si>
  <si>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</si>
  <si>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</si>
  <si>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</si>
  <si>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</si>
  <si>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</si>
  <si>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</si>
  <si>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</si>
  <si>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</si>
  <si>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</si>
  <si>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</si>
  <si>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</si>
  <si>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</si>
  <si>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</si>
  <si>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</si>
  <si>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</si>
  <si>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</si>
  <si>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</si>
  <si>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</si>
  <si>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</si>
  <si>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</si>
  <si>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</si>
  <si>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</si>
  <si>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</si>
  <si>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</si>
  <si>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</si>
  <si>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</si>
  <si>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</si>
  <si>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</si>
  <si>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</si>
  <si>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</si>
  <si>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</si>
  <si>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</si>
  <si>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</si>
  <si>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</si>
  <si>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</si>
  <si>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</si>
  <si>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</si>
  <si>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</si>
  <si>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</si>
  <si>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</si>
  <si>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</si>
  <si>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</si>
  <si>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</si>
  <si>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</si>
  <si>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</si>
  <si>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</si>
  <si>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</si>
  <si>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</si>
  <si>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</si>
  <si>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</si>
  <si>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</si>
  <si>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</si>
  <si>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</si>
  <si>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</si>
  <si>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</si>
  <si>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</si>
  <si>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</si>
  <si>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</si>
  <si>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</si>
  <si>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</si>
  <si>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</si>
  <si>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</si>
  <si>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</si>
  <si>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</si>
  <si>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</si>
  <si>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</si>
  <si>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</si>
  <si>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</si>
  <si>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</si>
  <si>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</si>
  <si>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</si>
  <si>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</si>
  <si>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</si>
  <si>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</si>
  <si>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</si>
  <si>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</si>
  <si>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</si>
  <si>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</si>
  <si>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</si>
  <si>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</si>
  <si>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</si>
  <si>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</si>
  <si>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</si>
  <si>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</si>
  <si>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</si>
  <si>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</si>
  <si>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</si>
  <si>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</si>
  <si>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</si>
  <si>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</si>
  <si>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</si>
  <si>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</si>
  <si>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</si>
  <si>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</si>
  <si>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</si>
  <si>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</si>
  <si>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</si>
  <si>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</si>
  <si>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</si>
  <si>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</si>
  <si>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</si>
  <si>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</si>
  <si>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</si>
  <si>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</si>
  <si>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</si>
  <si>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</si>
  <si>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</si>
  <si>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</si>
  <si>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</si>
  <si>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</si>
  <si>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</si>
  <si>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</si>
  <si>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</si>
  <si>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</si>
  <si>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</si>
  <si>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</si>
  <si>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</si>
  <si>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</si>
  <si>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</si>
  <si>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</si>
  <si>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</si>
  <si>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</si>
  <si>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</si>
  <si>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</si>
  <si>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</si>
  <si>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</si>
  <si>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</si>
  <si>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</si>
  <si>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</si>
  <si>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</si>
  <si>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</si>
  <si>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</si>
  <si>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</si>
  <si>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</si>
  <si>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</si>
  <si>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</si>
  <si>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</si>
  <si>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</si>
  <si>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</si>
  <si>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</si>
  <si>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</si>
  <si>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</si>
  <si>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</si>
  <si>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</si>
  <si>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</si>
  <si>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</si>
  <si>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</si>
  <si>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</si>
  <si>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</si>
  <si>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</si>
  <si>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</si>
  <si>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</si>
  <si>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</si>
  <si>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</si>
  <si>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</si>
  <si>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</si>
  <si>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</si>
  <si>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</si>
  <si>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</si>
  <si>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</si>
  <si>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</si>
  <si>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</si>
  <si>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</si>
  <si>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</si>
  <si>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</si>
  <si>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</si>
  <si>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</si>
  <si>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</si>
  <si>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</si>
  <si>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</si>
  <si>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</si>
  <si>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</si>
  <si>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</si>
  <si>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</si>
  <si>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</si>
  <si>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</si>
  <si>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</si>
  <si>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</si>
  <si>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</si>
  <si>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</si>
  <si>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</si>
  <si>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</si>
  <si>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</si>
  <si>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</si>
  <si>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</si>
  <si>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</si>
  <si>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</si>
  <si>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</si>
  <si>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</si>
  <si>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</si>
  <si>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</si>
  <si>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</si>
  <si>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</si>
  <si>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</si>
  <si>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</si>
  <si>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</si>
  <si>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</si>
  <si>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</si>
  <si>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</si>
  <si>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</si>
  <si>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</si>
  <si>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</si>
  <si>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</si>
  <si>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</si>
  <si>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</si>
  <si>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</si>
  <si>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</si>
  <si>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</si>
  <si>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</si>
  <si>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</si>
  <si>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</si>
  <si>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</si>
  <si>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</si>
  <si>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</si>
  <si>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</si>
  <si>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</si>
  <si>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</si>
  <si>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</si>
  <si>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</si>
  <si>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</si>
  <si>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</si>
  <si>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</si>
  <si>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</si>
  <si>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</si>
  <si>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</si>
  <si>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</si>
  <si>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</si>
  <si>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</si>
  <si>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</si>
  <si>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</si>
  <si>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</si>
  <si>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</si>
  <si>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</si>
  <si>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</si>
  <si>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</si>
  <si>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</si>
  <si>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</si>
  <si>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</si>
  <si>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</si>
  <si>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</si>
  <si>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</si>
  <si>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</si>
  <si>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</si>
  <si>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</si>
  <si>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</si>
  <si>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</si>
  <si>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</si>
  <si>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</si>
  <si>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</si>
  <si>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</si>
  <si>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</si>
  <si>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</si>
  <si>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</si>
  <si>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</si>
  <si>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</si>
  <si>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</si>
  <si>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</si>
  <si>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</si>
  <si>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</si>
  <si>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</si>
  <si>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</si>
  <si>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</si>
  <si>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</si>
  <si>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</si>
  <si>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</si>
  <si>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</si>
  <si>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</si>
  <si>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</si>
  <si>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</si>
  <si>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</si>
  <si>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</si>
  <si>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</si>
  <si>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</si>
  <si>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</si>
  <si>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</si>
  <si>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</si>
  <si>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</si>
  <si>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</si>
  <si>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</si>
  <si>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</si>
  <si>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</si>
  <si>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</si>
  <si>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</si>
  <si>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</si>
  <si>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</si>
  <si>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</si>
  <si>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</si>
  <si>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</si>
  <si>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</si>
  <si>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</si>
  <si>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</si>
  <si>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</si>
  <si>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</si>
  <si>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</si>
  <si>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</si>
  <si>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</si>
  <si>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</si>
  <si>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</si>
  <si>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</si>
  <si>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</si>
  <si>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</si>
  <si>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</si>
  <si>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</si>
  <si>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</si>
  <si>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</si>
  <si>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</si>
  <si>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</si>
  <si>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</si>
  <si>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</si>
  <si>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</si>
  <si>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</si>
  <si>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</si>
  <si>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</si>
  <si>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</si>
  <si>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</si>
  <si>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</si>
  <si>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</si>
  <si>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</si>
  <si>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</si>
  <si>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</si>
  <si>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</si>
  <si>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</si>
  <si>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</si>
  <si>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</si>
  <si>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</si>
  <si>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</si>
  <si>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</si>
  <si>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</si>
  <si>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</si>
  <si>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</si>
  <si>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</si>
  <si>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</si>
  <si>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</si>
  <si>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</si>
  <si>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</si>
  <si>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</si>
  <si>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</si>
  <si>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</si>
  <si>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</si>
  <si>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</si>
  <si>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</si>
  <si>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</si>
  <si>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</si>
  <si>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</si>
  <si>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</si>
  <si>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</si>
  <si>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</si>
  <si>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</si>
  <si>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</si>
  <si>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</si>
  <si>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</si>
  <si>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</si>
  <si>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</si>
  <si>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</si>
  <si>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</si>
  <si>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</si>
  <si>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</si>
  <si>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</si>
  <si>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</si>
  <si>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</si>
  <si>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</si>
  <si>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</si>
  <si>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</si>
  <si>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</si>
  <si>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</si>
  <si>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</si>
  <si>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</si>
  <si>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</si>
  <si>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</si>
  <si>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</si>
  <si>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</si>
  <si>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</si>
  <si>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</si>
  <si>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</si>
  <si>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</si>
  <si>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</si>
  <si>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</si>
  <si>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</si>
  <si>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</si>
  <si>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</si>
  <si>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</si>
  <si>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</si>
  <si>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</si>
  <si>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</si>
  <si>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</si>
  <si>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</si>
  <si>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</si>
  <si>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</si>
  <si>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</si>
  <si>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</si>
  <si>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</si>
  <si>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</si>
  <si>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</si>
  <si>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</si>
  <si>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</si>
  <si>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</si>
  <si>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</si>
  <si>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</si>
  <si>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</si>
  <si>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</si>
  <si>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</si>
  <si>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</si>
  <si>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</si>
  <si>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</si>
  <si>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</si>
  <si>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</si>
  <si>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</si>
  <si>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</si>
  <si>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</si>
  <si>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</si>
  <si>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</si>
  <si>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</si>
  <si>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</si>
  <si>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</si>
  <si>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</si>
  <si>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</si>
  <si>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</si>
  <si>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</si>
  <si>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</si>
  <si>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</si>
  <si>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</si>
  <si>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</si>
  <si>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</si>
  <si>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</si>
  <si>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</si>
  <si>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</si>
  <si>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</si>
  <si>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</si>
  <si>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</si>
  <si>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</si>
  <si>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</si>
  <si>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</si>
  <si>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</si>
  <si>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</si>
  <si>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</si>
  <si>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</si>
  <si>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</si>
  <si>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</si>
  <si>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</si>
  <si>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</si>
  <si>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</si>
  <si>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</si>
  <si>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</si>
  <si>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</si>
  <si>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</si>
  <si>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</si>
  <si>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</si>
  <si>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</si>
  <si>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</si>
  <si>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</si>
  <si>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</si>
  <si>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</si>
  <si>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</si>
  <si>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</si>
  <si>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</si>
  <si>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</si>
  <si>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</si>
  <si>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</si>
  <si>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</si>
  <si>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</si>
  <si>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</si>
  <si>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</si>
  <si>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</si>
  <si>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</si>
  <si>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</si>
  <si>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</si>
  <si>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</si>
  <si>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</si>
  <si>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</si>
  <si>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</si>
  <si>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</si>
  <si>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</si>
  <si>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</si>
  <si>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</si>
  <si>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</si>
  <si>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</si>
  <si>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</si>
  <si>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</si>
  <si>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</si>
  <si>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</si>
  <si>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</si>
  <si>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</si>
  <si>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</si>
  <si>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</si>
  <si>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</si>
  <si>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</si>
  <si>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</si>
  <si>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</si>
  <si>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</si>
  <si>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</si>
  <si>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</si>
  <si>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</si>
  <si>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</si>
  <si>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</si>
  <si>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</si>
  <si>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</si>
  <si>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</si>
  <si>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</si>
  <si>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</si>
  <si>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</si>
  <si>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</si>
  <si>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</si>
  <si>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</si>
  <si>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</si>
  <si>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</si>
  <si>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</si>
  <si>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</si>
  <si>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</si>
  <si>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</si>
  <si>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</si>
  <si>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</si>
  <si>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</si>
  <si>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</si>
  <si>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</si>
  <si>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</si>
  <si>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</si>
  <si>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</si>
  <si>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</si>
  <si>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</si>
  <si>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</si>
  <si>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</si>
  <si>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</si>
  <si>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</si>
  <si>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</si>
  <si>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</si>
  <si>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</si>
  <si>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</si>
  <si>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</si>
  <si>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</si>
  <si>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</si>
  <si>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</si>
  <si>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</si>
  <si>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</si>
  <si>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</si>
  <si>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</si>
  <si>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</si>
  <si>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</si>
  <si>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</si>
  <si>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</si>
  <si>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</si>
  <si>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</si>
  <si>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</si>
  <si>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</si>
  <si>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</si>
  <si>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</si>
  <si>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</si>
  <si>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</si>
  <si>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</si>
  <si>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</si>
  <si>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</si>
  <si>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</si>
  <si>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</si>
  <si>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</si>
  <si>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</si>
  <si>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</si>
  <si>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</si>
  <si>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</si>
  <si>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</si>
  <si>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</si>
  <si>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</si>
  <si>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</si>
  <si>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</si>
  <si>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</si>
  <si>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</si>
  <si>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</si>
  <si>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</si>
  <si>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</si>
  <si>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</si>
  <si>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</si>
  <si>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</si>
  <si>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</si>
  <si>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</si>
  <si>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</si>
  <si>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</si>
  <si>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</si>
  <si>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</si>
  <si>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</si>
  <si>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</si>
  <si>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</si>
  <si>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</si>
  <si>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</si>
  <si>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</si>
  <si>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</si>
  <si>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</si>
  <si>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</si>
  <si>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</si>
  <si>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</si>
  <si>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</si>
  <si>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</si>
  <si>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</si>
  <si>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</si>
  <si>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</si>
  <si>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</si>
  <si>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</si>
  <si>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</si>
  <si>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</si>
  <si>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</si>
  <si>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</si>
  <si>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</si>
  <si>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</si>
  <si>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</si>
  <si>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</si>
  <si>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</si>
  <si>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</si>
  <si>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</si>
  <si>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</si>
  <si>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</si>
  <si>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</si>
  <si>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</si>
  <si>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</si>
  <si>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</si>
  <si>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</si>
  <si>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</si>
  <si>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</si>
  <si>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</si>
  <si>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</si>
  <si>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</si>
  <si>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</si>
  <si>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</si>
  <si>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</si>
  <si>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</si>
  <si>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</si>
  <si>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</si>
  <si>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</si>
  <si>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</si>
  <si>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</si>
  <si>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</si>
  <si>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</si>
  <si>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</si>
  <si>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</si>
  <si>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</si>
  <si>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</si>
  <si>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</si>
  <si>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</si>
  <si>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</si>
  <si>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</si>
  <si>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</si>
  <si>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</si>
  <si>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</si>
  <si>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</si>
  <si>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</si>
  <si>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</si>
  <si>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</si>
  <si>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</si>
  <si>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</si>
  <si>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</si>
  <si>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</si>
  <si>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</si>
  <si>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</si>
  <si>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</si>
  <si>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</si>
  <si>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</si>
  <si>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</si>
  <si>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</si>
  <si>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</si>
  <si>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</si>
  <si>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</si>
  <si>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</si>
  <si>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</si>
  <si>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</si>
  <si>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</si>
  <si>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</si>
  <si>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</si>
  <si>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</si>
  <si>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</si>
  <si>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</si>
  <si>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</si>
  <si>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</si>
  <si>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</si>
  <si>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</si>
  <si>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</si>
  <si>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</si>
  <si>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</si>
  <si>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</si>
  <si>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</si>
  <si>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</si>
  <si>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</si>
  <si>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</si>
  <si>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</si>
  <si>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</si>
  <si>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</si>
  <si>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</si>
  <si>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</si>
  <si>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</si>
  <si>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</si>
  <si>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</si>
  <si>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</si>
  <si>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</si>
  <si>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</si>
  <si>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</si>
  <si>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</si>
  <si>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</si>
  <si>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</si>
  <si>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</si>
  <si>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</si>
  <si>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</si>
  <si>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</si>
  <si>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</si>
  <si>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</si>
  <si>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</si>
  <si>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</si>
  <si>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</si>
  <si>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</si>
  <si>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</si>
  <si>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</si>
  <si>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</si>
  <si>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</si>
  <si>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</si>
  <si>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</si>
  <si>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</si>
  <si>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</si>
  <si>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</si>
  <si>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</si>
  <si>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</si>
  <si>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</si>
  <si>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</si>
  <si>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</si>
  <si>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</si>
  <si>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</si>
  <si>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</si>
  <si>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</si>
  <si>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</si>
  <si>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</si>
  <si>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</si>
  <si>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</si>
  <si>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</si>
  <si>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</si>
  <si>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</si>
  <si>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</si>
  <si>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</si>
  <si>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</si>
  <si>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</si>
  <si>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</si>
  <si>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</si>
  <si>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</si>
  <si>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</si>
  <si>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</si>
  <si>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</si>
  <si>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</si>
  <si>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</si>
  <si>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</si>
  <si>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</si>
  <si>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</si>
  <si>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</si>
  <si>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</si>
  <si>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</si>
  <si>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</si>
  <si>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</si>
  <si>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</si>
  <si>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</si>
  <si>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</si>
  <si>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</si>
  <si>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</si>
  <si>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</si>
  <si>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</si>
  <si>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</si>
  <si>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</si>
  <si>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</si>
  <si>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</si>
  <si>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</si>
  <si>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</si>
  <si>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</si>
  <si>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</si>
  <si>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</si>
  <si>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</si>
  <si>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</si>
  <si>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</si>
  <si>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</si>
  <si>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</si>
  <si>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</si>
  <si>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</si>
  <si>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</si>
  <si>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</si>
  <si>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</si>
  <si>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</si>
  <si>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</si>
  <si>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</si>
  <si>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</si>
  <si>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</si>
  <si>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</si>
  <si>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</si>
  <si>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</si>
  <si>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</si>
  <si>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</si>
  <si>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</si>
  <si>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</si>
  <si>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</si>
  <si>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</si>
  <si>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</si>
  <si>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</si>
  <si>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</si>
  <si>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</si>
  <si>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</si>
  <si>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</si>
  <si>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</si>
  <si>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</si>
  <si>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</si>
  <si>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</si>
  <si>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</si>
  <si>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</si>
  <si>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</si>
  <si>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</si>
  <si>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</si>
  <si>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</si>
  <si>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</si>
  <si>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</si>
  <si>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</si>
  <si>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</si>
  <si>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</si>
  <si>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</si>
  <si>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</si>
  <si>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</si>
  <si>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</si>
  <si>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</si>
  <si>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</si>
  <si>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</si>
  <si>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</si>
  <si>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</si>
  <si>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</si>
  <si>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</si>
  <si>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</si>
  <si>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</si>
  <si>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</si>
  <si>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</si>
  <si>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</si>
  <si>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</si>
  <si>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</si>
  <si>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</si>
  <si>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</si>
  <si>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</si>
  <si>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</si>
  <si>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</si>
  <si>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</si>
  <si>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</si>
  <si>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</si>
  <si>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</si>
  <si>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</si>
  <si>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</si>
  <si>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</si>
  <si>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</si>
  <si>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</si>
  <si>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</si>
  <si>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</si>
  <si>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</si>
  <si>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</si>
  <si>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</si>
  <si>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</si>
  <si>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</si>
  <si>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</si>
  <si>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</si>
  <si>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</si>
  <si>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</si>
  <si>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</si>
  <si>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</si>
  <si>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</si>
  <si>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</si>
  <si>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</si>
  <si>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</si>
  <si>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</si>
  <si>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</si>
  <si>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</si>
  <si>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</si>
  <si>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</si>
  <si>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</si>
  <si>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</si>
  <si>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</si>
  <si>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</si>
  <si>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</si>
  <si>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</si>
  <si>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</si>
  <si>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</si>
  <si>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</si>
  <si>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</si>
  <si>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</si>
  <si>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</si>
  <si>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</si>
  <si>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</si>
  <si>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</si>
  <si>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</si>
  <si>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</si>
  <si>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</si>
  <si>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</si>
  <si>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</si>
  <si>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</si>
  <si>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</si>
  <si>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</si>
  <si>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</si>
  <si>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</si>
  <si>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</si>
  <si>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</si>
  <si>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</si>
  <si>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</si>
  <si>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</si>
  <si>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</si>
  <si>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</si>
  <si>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</si>
  <si>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</si>
  <si>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</si>
  <si>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</si>
  <si>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</si>
  <si>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</si>
  <si>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</si>
  <si>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</si>
  <si>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</si>
  <si>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</si>
  <si>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</si>
  <si>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</si>
  <si>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</si>
  <si>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</si>
  <si>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</si>
  <si>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</si>
  <si>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</si>
  <si>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</si>
  <si>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</si>
  <si>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</si>
  <si>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</si>
  <si>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</si>
  <si>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</si>
  <si>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</si>
  <si>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</si>
  <si>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</si>
  <si>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</si>
  <si>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</si>
  <si>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</si>
  <si>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</si>
  <si>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</si>
  <si>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</si>
  <si>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</si>
  <si>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</si>
  <si>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</si>
  <si>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</si>
  <si>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</si>
  <si>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</si>
  <si>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</si>
  <si>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</si>
  <si>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</si>
  <si>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</si>
  <si>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</si>
  <si>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</si>
  <si>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</si>
  <si>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</si>
  <si>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</si>
  <si>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</si>
  <si>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</si>
  <si>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</si>
  <si>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</si>
  <si>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</si>
  <si>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</si>
  <si>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</si>
  <si>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</si>
  <si>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</si>
  <si>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</si>
  <si>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</si>
  <si>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</si>
  <si>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</si>
  <si>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</si>
  <si>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</si>
  <si>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</si>
  <si>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</si>
  <si>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</si>
  <si>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</si>
  <si>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</si>
  <si>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</si>
  <si>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</si>
  <si>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</si>
  <si>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</si>
  <si>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</si>
  <si>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</si>
  <si>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</si>
  <si>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</si>
  <si>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</si>
  <si>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</si>
  <si>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</si>
  <si>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</si>
  <si>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</si>
  <si>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</si>
  <si>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</si>
  <si>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</si>
  <si>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</si>
  <si>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</si>
  <si>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</si>
  <si>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</si>
  <si>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</si>
  <si>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</si>
  <si>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</si>
  <si>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</si>
  <si>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</si>
  <si>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</si>
  <si>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</si>
  <si>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</si>
  <si>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</si>
  <si>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</si>
  <si>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</si>
  <si>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</si>
  <si>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</si>
  <si>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</si>
  <si>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</si>
  <si>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</si>
  <si>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</si>
  <si>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</si>
  <si>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</si>
  <si>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</si>
  <si>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</si>
  <si>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</si>
  <si>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</si>
  <si>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</si>
  <si>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</si>
  <si>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</si>
  <si>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</si>
  <si>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</si>
  <si>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</si>
  <si>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</si>
  <si>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</si>
  <si>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</si>
  <si>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</si>
  <si>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</si>
  <si>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</si>
  <si>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</si>
  <si>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</si>
  <si>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</si>
  <si>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</si>
  <si>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</si>
  <si>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</si>
  <si>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</si>
  <si>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</si>
  <si>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</si>
  <si>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</si>
  <si>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</si>
  <si>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</si>
  <si>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</si>
  <si>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</si>
  <si>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</si>
  <si>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</si>
  <si>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</si>
  <si>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</si>
  <si>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</si>
  <si>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</si>
  <si>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</si>
  <si>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</si>
  <si>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</si>
  <si>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</si>
  <si>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</si>
  <si>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</si>
  <si>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</si>
  <si>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</si>
  <si>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</si>
  <si>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</si>
  <si>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</si>
  <si>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</si>
  <si>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</si>
  <si>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</si>
  <si>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</si>
  <si>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</si>
  <si>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</si>
  <si>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</si>
  <si>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</si>
  <si>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</si>
  <si>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</si>
  <si>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</si>
  <si>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</si>
  <si>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</si>
  <si>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</si>
  <si>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</si>
  <si>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</si>
  <si>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</si>
  <si>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</si>
  <si>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</si>
  <si>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</si>
  <si>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</si>
  <si>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</si>
  <si>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</si>
  <si>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</si>
  <si>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</si>
  <si>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</si>
  <si>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</si>
  <si>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</si>
  <si>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</si>
  <si>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</si>
  <si>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</si>
  <si>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</si>
  <si>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</si>
  <si>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</si>
  <si>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</si>
  <si>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</si>
  <si>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</si>
  <si>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</si>
  <si>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</si>
  <si>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</si>
  <si>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</si>
  <si>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</si>
  <si>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</si>
  <si>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</si>
  <si>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</si>
  <si>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</si>
  <si>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</si>
  <si>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</si>
  <si>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</si>
  <si>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</si>
  <si>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</si>
  <si>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</si>
  <si>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</si>
  <si>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</si>
  <si>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</si>
  <si>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</si>
  <si>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</si>
  <si>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</si>
  <si>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</si>
  <si>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</si>
  <si>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</si>
  <si>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</si>
  <si>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</si>
  <si>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</si>
  <si>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</si>
  <si>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</si>
  <si>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</si>
  <si>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</si>
  <si>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</si>
  <si>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</si>
  <si>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</si>
  <si>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</si>
  <si>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</si>
  <si>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</si>
  <si>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</si>
  <si>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</si>
  <si>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</si>
  <si>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</si>
  <si>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</si>
  <si>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</si>
  <si>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</si>
  <si>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</si>
  <si>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</si>
  <si>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</si>
  <si>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</si>
  <si>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</si>
  <si>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</si>
  <si>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</si>
  <si>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</si>
  <si>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</si>
  <si>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</si>
  <si>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</si>
  <si>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</si>
  <si>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</si>
  <si>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</si>
  <si>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</si>
  <si>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</si>
  <si>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</si>
  <si>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</si>
  <si>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</si>
  <si>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</si>
  <si>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</si>
  <si>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</si>
  <si>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</si>
  <si>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</si>
  <si>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</si>
  <si>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</si>
  <si>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</si>
  <si>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</si>
  <si>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</si>
  <si>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</si>
  <si>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</si>
  <si>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</si>
  <si>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</si>
  <si>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</si>
  <si>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</si>
  <si>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</si>
  <si>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</si>
  <si>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</si>
  <si>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</si>
  <si>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</si>
  <si>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</si>
  <si>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</si>
  <si>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</si>
  <si>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</si>
  <si>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</si>
  <si>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</si>
  <si>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</si>
  <si>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</si>
  <si>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</si>
  <si>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</si>
  <si>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</si>
  <si>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</si>
  <si>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</si>
  <si>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</si>
  <si>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</si>
  <si>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</si>
  <si>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</si>
  <si>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</si>
  <si>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</si>
  <si>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</si>
  <si>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</si>
  <si>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</si>
  <si>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</si>
  <si>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</si>
  <si>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</si>
  <si>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</si>
  <si>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</si>
  <si>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</si>
  <si>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</si>
  <si>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</si>
  <si>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</si>
  <si>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</si>
  <si>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</si>
  <si>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</si>
  <si>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</si>
  <si>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</si>
  <si>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</si>
  <si>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</si>
  <si>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</si>
  <si>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</si>
  <si>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</si>
  <si>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</si>
  <si>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</si>
  <si>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</si>
  <si>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</si>
  <si>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</si>
  <si>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</si>
  <si>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</si>
  <si>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</si>
  <si>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</si>
  <si>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</si>
  <si>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</si>
  <si>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</si>
  <si>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</si>
  <si>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</si>
  <si>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</si>
  <si>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</si>
  <si>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</si>
  <si>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</si>
  <si>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</si>
  <si>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</si>
  <si>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</si>
  <si>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</si>
  <si>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</si>
  <si>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</si>
  <si>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</si>
  <si>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</si>
  <si>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</si>
  <si>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</si>
  <si>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</si>
  <si>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</si>
  <si>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</si>
  <si>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</si>
  <si>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</si>
  <si>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</si>
  <si>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</si>
  <si>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</si>
  <si>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</si>
  <si>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</si>
  <si>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</si>
  <si>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</si>
  <si>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</si>
  <si>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</si>
  <si>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</si>
  <si>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</si>
  <si>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</si>
  <si>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</si>
  <si>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</si>
  <si>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</si>
  <si>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</si>
  <si>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</si>
  <si>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</si>
  <si>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</si>
  <si>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</si>
  <si>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</si>
  <si>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</si>
  <si>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</si>
  <si>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</si>
  <si>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</si>
  <si>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</si>
  <si>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</si>
  <si>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</si>
  <si>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</si>
  <si>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</si>
  <si>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</si>
  <si>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</si>
  <si>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</si>
  <si>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</si>
  <si>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</si>
  <si>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</si>
  <si>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</si>
  <si>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</si>
  <si>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</si>
  <si>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</si>
  <si>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</si>
  <si>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</si>
  <si>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</si>
  <si>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</si>
  <si>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</si>
  <si>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</si>
  <si>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</si>
  <si>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</si>
  <si>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</si>
  <si>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</si>
  <si>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</si>
  <si>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</si>
  <si>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</si>
  <si>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</si>
  <si>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</si>
  <si>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</si>
  <si>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</si>
  <si>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</si>
  <si>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</si>
  <si>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</si>
  <si>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</si>
  <si>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</si>
  <si>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</si>
  <si>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</si>
  <si>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</si>
  <si>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</si>
  <si>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</si>
  <si>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</si>
  <si>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</si>
  <si>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</si>
  <si>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</si>
  <si>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</si>
  <si>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</si>
  <si>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</si>
  <si>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</si>
  <si>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</si>
  <si>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</si>
  <si>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</si>
  <si>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</si>
  <si>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</si>
  <si>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</si>
  <si>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</si>
  <si>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</si>
  <si>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</si>
  <si>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</si>
  <si>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</si>
  <si>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</si>
  <si>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</si>
  <si>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</si>
  <si>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</si>
  <si>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</si>
  <si>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</si>
  <si>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</si>
  <si>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</si>
  <si>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</si>
  <si>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</si>
  <si>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</si>
  <si>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</si>
  <si>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</si>
  <si>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</si>
  <si>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</si>
  <si>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</si>
  <si>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</si>
  <si>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</si>
  <si>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</si>
  <si>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</si>
  <si>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</si>
  <si>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</si>
  <si>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</si>
  <si>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</si>
  <si>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</si>
  <si>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</si>
  <si>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</si>
  <si>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</si>
  <si>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</si>
  <si>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</si>
  <si>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</si>
  <si>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</si>
  <si>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</si>
  <si>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</si>
  <si>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</si>
  <si>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</si>
  <si>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</si>
  <si>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</si>
  <si>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</si>
  <si>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</si>
  <si>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</si>
  <si>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</si>
  <si>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</si>
  <si>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</si>
  <si>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</si>
  <si>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</si>
  <si>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</si>
  <si>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</si>
  <si>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</si>
  <si>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</si>
  <si>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</si>
  <si>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</si>
  <si>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</si>
  <si>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</si>
  <si>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</si>
  <si>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</si>
  <si>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</si>
  <si>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</si>
  <si>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</si>
  <si>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</si>
  <si>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</si>
  <si>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</si>
  <si>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</si>
  <si>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</si>
  <si>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</si>
  <si>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</si>
  <si>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</si>
  <si>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</si>
  <si>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</si>
  <si>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</si>
  <si>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</si>
  <si>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</si>
  <si>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</si>
  <si>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</si>
  <si>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</si>
  <si>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</si>
  <si>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</si>
  <si>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</si>
  <si>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</si>
  <si>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</si>
  <si>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</si>
  <si>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</si>
  <si>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</si>
  <si>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</si>
  <si>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</si>
  <si>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</si>
  <si>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</si>
  <si>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</si>
  <si>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</si>
  <si>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</si>
  <si>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</si>
  <si>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</si>
  <si>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</si>
  <si>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</si>
  <si>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</si>
  <si>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</si>
  <si>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</si>
  <si>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</si>
  <si>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</si>
  <si>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</si>
  <si>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</si>
  <si>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</si>
  <si>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</si>
  <si>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</si>
  <si>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</si>
  <si>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</si>
  <si>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</si>
  <si>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</si>
  <si>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</si>
  <si>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</si>
  <si>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</si>
  <si>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</si>
  <si>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</si>
  <si>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</si>
  <si>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</si>
  <si>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</si>
  <si>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</si>
  <si>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</si>
  <si>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</si>
  <si>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</si>
  <si>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</si>
  <si>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</si>
  <si>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</si>
  <si>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</si>
  <si>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</si>
  <si>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</si>
  <si>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</si>
  <si>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</si>
  <si>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</si>
  <si>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</si>
  <si>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</si>
  <si>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</si>
  <si>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</si>
  <si>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</si>
  <si>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</si>
  <si>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</si>
  <si>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</si>
  <si>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</si>
  <si>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</si>
  <si>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</si>
  <si>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</si>
  <si>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</si>
  <si>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</si>
  <si>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</si>
  <si>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</si>
  <si>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</si>
  <si>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</si>
  <si>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</si>
  <si>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</si>
  <si>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</si>
  <si>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</si>
  <si>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</si>
  <si>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</si>
  <si>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</si>
  <si>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</si>
  <si>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</si>
  <si>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</si>
  <si>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</si>
  <si>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</si>
  <si>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</si>
  <si>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</si>
  <si>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</si>
  <si>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</si>
  <si>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</si>
  <si>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</si>
  <si>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</si>
  <si>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</si>
  <si>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</si>
  <si>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</si>
  <si>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</si>
  <si>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</si>
  <si>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</si>
  <si>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</si>
  <si>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</si>
  <si>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</si>
  <si>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</si>
  <si>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</si>
  <si>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</si>
  <si>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</si>
  <si>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</si>
  <si>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</si>
  <si>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</si>
  <si>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</si>
  <si>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</si>
  <si>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</si>
  <si>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</si>
  <si>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</si>
  <si>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</si>
  <si>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</si>
  <si>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</si>
  <si>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</si>
  <si>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</si>
  <si>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</si>
  <si>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</si>
  <si>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</si>
  <si>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</si>
  <si>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</si>
  <si>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</si>
  <si>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</si>
  <si>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</si>
  <si>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</si>
  <si>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</si>
  <si>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</si>
  <si>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</si>
  <si>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</si>
  <si>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</si>
  <si>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</si>
  <si>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</si>
  <si>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</si>
  <si>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</si>
  <si>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</si>
  <si>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</si>
  <si>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</si>
  <si>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</si>
  <si>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</si>
  <si>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</si>
  <si>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</si>
  <si>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</si>
  <si>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</si>
  <si>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</si>
  <si>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</si>
  <si>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</si>
  <si>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</si>
  <si>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</si>
  <si>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</si>
  <si>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</si>
  <si>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</si>
  <si>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</si>
  <si>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</si>
  <si>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</si>
  <si>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</si>
  <si>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</si>
  <si>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</si>
  <si>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</si>
  <si>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</si>
  <si>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</si>
  <si>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</si>
  <si>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</si>
  <si>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</si>
  <si>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</si>
  <si>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</si>
  <si>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</si>
  <si>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</si>
  <si>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</si>
  <si>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</si>
  <si>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</si>
  <si>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</si>
  <si>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</si>
  <si>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</si>
  <si>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</si>
  <si>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</si>
  <si>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</si>
  <si>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</si>
  <si>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</si>
  <si>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</si>
  <si>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</si>
  <si>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</si>
  <si>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</si>
  <si>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</si>
  <si>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</si>
  <si>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</si>
  <si>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</si>
  <si>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</si>
  <si>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</si>
  <si>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</si>
  <si>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</si>
  <si>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</si>
  <si>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</si>
  <si>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</si>
  <si>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</si>
  <si>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</si>
  <si>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</si>
  <si>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</si>
  <si>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</si>
  <si>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</si>
  <si>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</si>
  <si>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</si>
  <si>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</si>
  <si>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</si>
  <si>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</si>
  <si>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</si>
  <si>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</si>
  <si>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</si>
  <si>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</si>
  <si>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</si>
  <si>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</si>
  <si>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</si>
  <si>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</si>
  <si>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</si>
  <si>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</si>
  <si>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</si>
  <si>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</si>
  <si>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</si>
  <si>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</si>
  <si>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</si>
  <si>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</si>
  <si>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</si>
  <si>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</si>
  <si>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</si>
  <si>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</si>
  <si>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</si>
  <si>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</si>
  <si>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</si>
  <si>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</si>
  <si>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</si>
  <si>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</si>
  <si>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</si>
  <si>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</si>
  <si>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</si>
  <si>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</si>
  <si>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</si>
  <si>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</si>
  <si>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</si>
  <si>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</si>
  <si>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</si>
  <si>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</si>
  <si>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</si>
  <si>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</si>
  <si>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</si>
  <si>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</si>
  <si>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</si>
  <si>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</si>
  <si>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</si>
  <si>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</si>
  <si>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</si>
  <si>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</si>
  <si>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</si>
  <si>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</si>
  <si>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</si>
  <si>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</si>
  <si>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</si>
  <si>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</si>
  <si>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</si>
  <si>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</si>
  <si>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</si>
  <si>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</si>
  <si>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</si>
  <si>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</si>
  <si>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</si>
  <si>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</si>
  <si>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</si>
  <si>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</si>
  <si>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</si>
  <si>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</si>
  <si>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</si>
  <si>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</si>
  <si>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</si>
  <si>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</si>
  <si>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</si>
  <si>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</si>
  <si>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</si>
  <si>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</si>
  <si>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</si>
  <si>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</si>
  <si>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</si>
  <si>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</si>
  <si>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</si>
  <si>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</si>
  <si>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</si>
  <si>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</si>
  <si>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</si>
  <si>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</si>
  <si>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</si>
  <si>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</si>
  <si>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</si>
  <si>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</si>
  <si>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</si>
  <si>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</si>
  <si>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</si>
  <si>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</si>
  <si>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</si>
  <si>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</si>
  <si>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</si>
  <si>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</si>
  <si>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</si>
  <si>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</si>
  <si>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</si>
  <si>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</si>
  <si>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</si>
  <si>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</si>
  <si>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</si>
  <si>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</si>
  <si>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</si>
  <si>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</si>
  <si>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</si>
  <si>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</si>
  <si>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</si>
  <si>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</si>
  <si>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</si>
  <si>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</si>
  <si>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</si>
  <si>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</si>
  <si>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</si>
  <si>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</si>
  <si>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</si>
  <si>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</si>
  <si>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</si>
  <si>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</si>
  <si>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</si>
  <si>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</si>
  <si>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</si>
  <si>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</si>
  <si>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</si>
  <si>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</si>
  <si>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</si>
  <si>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</si>
  <si>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</si>
  <si>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</si>
  <si>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</si>
  <si>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</si>
  <si>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</si>
  <si>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</si>
  <si>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</si>
  <si>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</si>
  <si>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</si>
  <si>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</si>
  <si>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</si>
  <si>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</si>
  <si>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</si>
  <si>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</si>
  <si>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</si>
  <si>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</si>
  <si>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</si>
  <si>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</si>
  <si>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</si>
  <si>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</si>
  <si>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</si>
  <si>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</si>
  <si>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</si>
  <si>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</si>
  <si>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</si>
  <si>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</si>
  <si>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</si>
  <si>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</si>
  <si>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</si>
  <si>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</si>
  <si>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</si>
  <si>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</si>
  <si>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</si>
  <si>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</si>
  <si>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</si>
  <si>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</si>
  <si>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</si>
  <si>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</si>
  <si>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</si>
  <si>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</si>
  <si>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</si>
  <si>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</si>
  <si>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</si>
  <si>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</si>
  <si>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</si>
  <si>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</si>
  <si>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</si>
  <si>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</si>
  <si>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</si>
  <si>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</si>
  <si>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</si>
  <si>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</si>
  <si>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</si>
  <si>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</si>
  <si>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</si>
  <si>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</si>
  <si>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</si>
  <si>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</si>
  <si>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</si>
  <si>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</si>
  <si>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</si>
  <si>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</si>
  <si>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</si>
  <si>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</si>
  <si>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</si>
  <si>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</si>
  <si>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</si>
  <si>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</si>
  <si>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</si>
  <si>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</si>
  <si>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</si>
  <si>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</si>
  <si>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</si>
  <si>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</si>
  <si>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</si>
  <si>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</si>
  <si>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</si>
  <si>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</si>
  <si>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</si>
  <si>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</si>
  <si>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</si>
  <si>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</si>
  <si>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</si>
  <si>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</si>
  <si>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</si>
  <si>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</si>
  <si>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</si>
  <si>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</si>
  <si>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</si>
  <si>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</si>
  <si>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</si>
  <si>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</si>
  <si>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</si>
  <si>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</si>
  <si>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</si>
  <si>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</si>
  <si>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</si>
  <si>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</si>
  <si>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</si>
  <si>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</si>
  <si>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</si>
  <si>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</si>
  <si>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</si>
  <si>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</si>
  <si>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</si>
  <si>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</si>
  <si>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</si>
  <si>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</si>
  <si>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</si>
  <si>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</si>
  <si>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</si>
  <si>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</si>
  <si>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</si>
  <si>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</si>
  <si>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</si>
  <si>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</si>
  <si>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</si>
  <si>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</si>
  <si>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</si>
  <si>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</si>
  <si>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</si>
  <si>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</si>
  <si>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</si>
  <si>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</si>
  <si>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</si>
  <si>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</si>
  <si>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</si>
  <si>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</si>
  <si>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</si>
  <si>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</si>
  <si>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</si>
  <si>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</si>
  <si>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</si>
  <si>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</si>
  <si>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</si>
  <si>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</si>
  <si>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</si>
  <si>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</si>
  <si>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</si>
  <si>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</si>
  <si>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</si>
  <si>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</si>
  <si>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</si>
  <si>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</si>
  <si>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</si>
  <si>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</si>
  <si>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</si>
  <si>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</si>
  <si>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</si>
  <si>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</si>
  <si>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</si>
  <si>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</si>
  <si>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</si>
  <si>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</si>
  <si>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</si>
  <si>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</si>
  <si>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</si>
  <si>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</si>
  <si>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</si>
  <si>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</si>
  <si>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</si>
  <si>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</si>
  <si>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</si>
  <si>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</si>
  <si>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</si>
  <si>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</si>
  <si>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</si>
  <si>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</si>
  <si>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</si>
  <si>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</si>
  <si>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</si>
  <si>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</si>
  <si>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</si>
  <si>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</si>
  <si>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</si>
  <si>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</si>
  <si>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</si>
  <si>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</si>
  <si>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</si>
  <si>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</si>
  <si>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</si>
  <si>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</si>
  <si>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</si>
  <si>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</si>
  <si>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</si>
  <si>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</si>
  <si>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</si>
  <si>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</si>
  <si>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</si>
  <si>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</si>
  <si>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</si>
  <si>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</si>
  <si>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</si>
  <si>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</si>
  <si>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</si>
  <si>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</si>
  <si>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</si>
  <si>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</si>
  <si>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</si>
  <si>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</si>
  <si>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</si>
  <si>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</si>
  <si>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</si>
  <si>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</si>
  <si>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</si>
  <si>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</si>
  <si>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</si>
  <si>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</si>
  <si>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</si>
  <si>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</si>
  <si>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</si>
  <si>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</si>
  <si>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</si>
  <si>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</si>
  <si>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</si>
  <si>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</si>
  <si>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</si>
  <si>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</si>
  <si>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</si>
  <si>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</si>
  <si>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</si>
  <si>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</si>
  <si>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</si>
  <si>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</si>
  <si>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</si>
  <si>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</si>
  <si>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</si>
  <si>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</si>
  <si>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</si>
  <si>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</si>
  <si>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</si>
  <si>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</si>
  <si>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</si>
  <si>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</si>
  <si>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</si>
  <si>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</si>
  <si>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</si>
  <si>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</si>
  <si>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</si>
  <si>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</si>
  <si>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</si>
  <si>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</si>
  <si>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</si>
  <si>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</si>
  <si>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</si>
  <si>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</si>
  <si>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</si>
  <si>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</si>
  <si>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</si>
  <si>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</si>
  <si>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</si>
  <si>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</si>
  <si>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</si>
  <si>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</si>
  <si>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</si>
  <si>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</si>
  <si>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</si>
  <si>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</si>
  <si>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</si>
  <si>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</si>
  <si>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</si>
  <si>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</si>
  <si>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</si>
  <si>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</si>
  <si>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</si>
  <si>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</si>
  <si>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</si>
  <si>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</si>
  <si>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</si>
  <si>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</si>
  <si>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</si>
  <si>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</si>
  <si>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</si>
  <si>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</si>
  <si>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</si>
  <si>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</si>
  <si>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</si>
  <si>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</si>
  <si>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</si>
  <si>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</si>
  <si>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</si>
  <si>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</si>
  <si>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</si>
  <si>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</si>
  <si>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</si>
  <si>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</si>
  <si>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</si>
  <si>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</si>
  <si>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</si>
  <si>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</si>
  <si>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</si>
  <si>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</si>
  <si>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</si>
  <si>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</si>
  <si>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</si>
  <si>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</si>
  <si>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</si>
  <si>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</si>
  <si>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</si>
  <si>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</si>
  <si>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</si>
  <si>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</si>
  <si>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</si>
  <si>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</si>
  <si>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</si>
  <si>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</si>
  <si>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</si>
  <si>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</si>
  <si>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</si>
  <si>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</si>
  <si>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</si>
  <si>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</si>
  <si>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</si>
  <si>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</si>
  <si>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</si>
  <si>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</si>
  <si>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</si>
  <si>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</si>
  <si>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</si>
  <si>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</si>
  <si>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</si>
  <si>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</si>
  <si>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</si>
  <si>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</si>
  <si>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</si>
  <si>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</si>
  <si>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</si>
  <si>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</si>
  <si>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</si>
  <si>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</si>
  <si>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</si>
  <si>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</si>
  <si>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</si>
  <si>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</si>
  <si>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</si>
  <si>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</si>
  <si>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</si>
  <si>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</si>
  <si>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</si>
  <si>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</si>
  <si>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</si>
  <si>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</si>
  <si>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</si>
  <si>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</si>
  <si>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</si>
  <si>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</si>
  <si>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</si>
  <si>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</si>
  <si>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</si>
  <si>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</si>
  <si>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</si>
  <si>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</si>
  <si>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</si>
  <si>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</si>
  <si>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</si>
  <si>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</si>
  <si>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</si>
  <si>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</si>
  <si>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</si>
  <si>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</si>
  <si>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</si>
  <si>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</si>
  <si>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</si>
  <si>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</si>
  <si>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</si>
  <si>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</si>
  <si>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</si>
  <si>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</si>
  <si>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</si>
  <si>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</si>
  <si>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</si>
  <si>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</si>
  <si>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</si>
  <si>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</si>
  <si>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</si>
  <si>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</si>
  <si>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</si>
  <si>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</si>
  <si>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</si>
  <si>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</si>
  <si>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</si>
  <si>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</si>
  <si>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</si>
  <si>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</si>
  <si>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</si>
  <si>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</si>
  <si>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</si>
  <si>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</si>
  <si>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</si>
  <si>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</si>
  <si>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</si>
  <si>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</si>
  <si>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</si>
  <si>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</si>
  <si>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</si>
  <si>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</si>
  <si>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</si>
  <si>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</si>
  <si>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</si>
  <si>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</si>
  <si>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</si>
  <si>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</si>
  <si>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</si>
  <si>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</si>
  <si>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</si>
  <si>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</si>
  <si>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</si>
  <si>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</si>
  <si>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</si>
  <si>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</si>
  <si>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</si>
  <si>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</si>
  <si>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</si>
  <si>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</si>
  <si>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</si>
  <si>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</si>
  <si>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</si>
  <si>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</si>
  <si>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</si>
  <si>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</si>
  <si>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</si>
  <si>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</si>
  <si>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</si>
  <si>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</si>
  <si>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</si>
  <si>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</si>
  <si>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</si>
  <si>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</si>
  <si>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</si>
  <si>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</si>
  <si>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</si>
  <si>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</si>
  <si>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</si>
  <si>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</si>
  <si>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</si>
  <si>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</si>
  <si>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</si>
  <si>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</si>
  <si>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</si>
  <si>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</si>
  <si>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</si>
  <si>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</si>
  <si>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</si>
  <si>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</si>
  <si>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</si>
  <si>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</si>
  <si>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</si>
  <si>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</si>
  <si>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</si>
  <si>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</si>
  <si>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</si>
  <si>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</si>
  <si>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</si>
  <si>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</si>
  <si>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</si>
  <si>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</si>
  <si>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</si>
  <si>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</si>
  <si>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</si>
  <si>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</si>
  <si>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</si>
  <si>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</si>
  <si>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</si>
  <si>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</si>
  <si>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</si>
  <si>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</si>
  <si>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</si>
  <si>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</si>
  <si>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</si>
  <si>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</si>
  <si>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</si>
  <si>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</si>
  <si>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</si>
  <si>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</si>
  <si>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</si>
  <si>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</si>
  <si>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</si>
  <si>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</si>
  <si>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</si>
  <si>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</si>
  <si>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</si>
  <si>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</si>
  <si>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</si>
  <si>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</si>
  <si>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</si>
  <si>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</si>
  <si>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</si>
  <si>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</si>
  <si>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</si>
  <si>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</si>
  <si>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</si>
  <si>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</si>
  <si>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</si>
  <si>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</si>
  <si>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</si>
  <si>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</si>
  <si>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</si>
  <si>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</si>
  <si>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</si>
  <si>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</si>
  <si>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</si>
  <si>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</si>
  <si>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</si>
  <si>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</si>
  <si>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</si>
  <si>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</si>
  <si>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</si>
  <si>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</si>
  <si>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</si>
  <si>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</si>
  <si>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</si>
  <si>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</si>
  <si>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</si>
  <si>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</si>
  <si>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</si>
  <si>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</si>
  <si>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</si>
  <si>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</si>
  <si>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</si>
  <si>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</si>
  <si>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</si>
  <si>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</si>
  <si>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</si>
  <si>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</si>
  <si>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</si>
  <si>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</si>
  <si>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</si>
  <si>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</si>
  <si>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</si>
  <si>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</si>
  <si>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</si>
  <si>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</si>
  <si>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</si>
  <si>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</si>
  <si>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</si>
  <si>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</si>
  <si>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</si>
  <si>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</si>
  <si>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</si>
  <si>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</si>
  <si>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</si>
  <si>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</si>
  <si>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</si>
  <si>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</si>
  <si>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</si>
  <si>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</si>
  <si>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</si>
  <si>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</si>
  <si>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</si>
  <si>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</si>
  <si>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</si>
  <si>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</si>
  <si>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</si>
  <si>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</si>
  <si>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</si>
  <si>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</si>
  <si>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</si>
  <si>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</si>
  <si>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</si>
  <si>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</si>
  <si>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</si>
  <si>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</si>
  <si>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</si>
  <si>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</si>
  <si>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</si>
  <si>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</si>
  <si>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</si>
  <si>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</si>
  <si>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</si>
  <si>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</si>
  <si>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</si>
  <si>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</si>
  <si>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</si>
  <si>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</si>
  <si>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</si>
  <si>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</si>
  <si>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</si>
  <si>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</si>
  <si>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</si>
  <si>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</si>
  <si>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</si>
  <si>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</si>
  <si>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</si>
  <si>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</si>
  <si>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</si>
  <si>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</si>
  <si>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</si>
  <si>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</si>
  <si>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</si>
  <si>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</si>
  <si>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</si>
  <si>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</si>
  <si>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</si>
  <si>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</si>
  <si>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</si>
  <si>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</si>
  <si>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</si>
  <si>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</si>
  <si>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</si>
  <si>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</si>
  <si>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</si>
  <si>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</si>
  <si>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</si>
  <si>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</si>
  <si>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</si>
  <si>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</si>
  <si>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</si>
  <si>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</si>
  <si>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</si>
  <si>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</si>
  <si>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</si>
  <si>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</si>
  <si>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</si>
  <si>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</si>
  <si>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</si>
  <si>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</si>
  <si>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</si>
  <si>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</si>
  <si>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</si>
  <si>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</si>
  <si>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</si>
  <si>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</si>
  <si>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</si>
  <si>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</si>
  <si>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</si>
  <si>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</si>
  <si>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</si>
  <si>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</si>
  <si>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</si>
  <si>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</si>
  <si>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</si>
  <si>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</si>
  <si>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</si>
  <si>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</si>
  <si>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</si>
  <si>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</si>
  <si>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</si>
  <si>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</si>
  <si>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</si>
  <si>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</si>
  <si>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</si>
  <si>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</si>
  <si>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</si>
  <si>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</si>
  <si>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</si>
  <si>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</si>
  <si>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</si>
  <si>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</si>
  <si>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</si>
  <si>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</si>
  <si>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</si>
  <si>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</si>
  <si>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</si>
  <si>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</si>
  <si>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</si>
  <si>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</si>
  <si>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</si>
  <si>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</si>
  <si>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</si>
  <si>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</si>
  <si>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</si>
  <si>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</si>
  <si>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</si>
  <si>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</si>
  <si>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</si>
  <si>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</si>
  <si>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</si>
  <si>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</si>
  <si>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</si>
  <si>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</si>
  <si>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</si>
  <si>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</si>
  <si>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</si>
  <si>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</si>
  <si>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</si>
  <si>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</si>
  <si>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</si>
  <si>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</si>
  <si>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</si>
  <si>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</si>
  <si>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</si>
  <si>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</si>
  <si>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</si>
  <si>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</si>
  <si>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</si>
  <si>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</si>
  <si>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</si>
  <si>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</si>
  <si>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</si>
  <si>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</si>
  <si>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</si>
  <si>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</si>
  <si>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</si>
  <si>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</si>
  <si>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</si>
  <si>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</si>
  <si>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</si>
  <si>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</si>
  <si>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</si>
  <si>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</si>
  <si>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</si>
  <si>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</si>
  <si>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</si>
  <si>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</si>
  <si>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</si>
  <si>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</si>
  <si>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</si>
  <si>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</si>
  <si>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</si>
  <si>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</si>
  <si>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</si>
  <si>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</si>
  <si>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</si>
  <si>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</si>
  <si>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</si>
  <si>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</si>
  <si>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</si>
  <si>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</si>
  <si>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</si>
  <si>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</si>
  <si>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</si>
  <si>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</si>
  <si>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</si>
  <si>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</si>
  <si>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</si>
  <si>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</si>
  <si>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</si>
  <si>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</si>
  <si>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</si>
  <si>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</si>
  <si>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</si>
  <si>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</si>
  <si>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</si>
  <si>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</si>
  <si>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</si>
  <si>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</si>
  <si>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</si>
  <si>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</si>
  <si>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</si>
  <si>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</si>
  <si>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</si>
  <si>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</si>
  <si>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</si>
  <si>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</si>
  <si>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</si>
  <si>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</si>
  <si>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</si>
  <si>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</si>
  <si>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</si>
  <si>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</si>
  <si>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</si>
  <si>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</si>
  <si>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</si>
  <si>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</si>
  <si>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</si>
  <si>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</si>
  <si>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</si>
  <si>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</si>
  <si>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</si>
  <si>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</si>
  <si>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</si>
  <si>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</si>
  <si>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</si>
  <si>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</si>
  <si>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</si>
  <si>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</si>
  <si>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</si>
  <si>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</si>
  <si>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</si>
  <si>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</si>
  <si>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</si>
  <si>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</si>
  <si>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</si>
  <si>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</si>
  <si>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</si>
  <si>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</si>
  <si>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</si>
  <si>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</si>
  <si>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</si>
  <si>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</si>
  <si>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</si>
  <si>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</si>
  <si>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</si>
  <si>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</si>
  <si>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</si>
  <si>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</si>
  <si>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</si>
  <si>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</si>
  <si>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</si>
  <si>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</si>
  <si>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</si>
  <si>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</si>
  <si>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</si>
  <si>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</si>
  <si>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</si>
  <si>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</si>
  <si>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</si>
  <si>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</si>
  <si>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</si>
  <si>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</si>
  <si>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</si>
  <si>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</si>
  <si>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</si>
  <si>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</si>
  <si>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</si>
  <si>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</si>
  <si>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</si>
  <si>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</si>
  <si>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</si>
  <si>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</si>
  <si>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</si>
  <si>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</si>
  <si>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</si>
  <si>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</si>
  <si>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</si>
  <si>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</si>
  <si>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</si>
  <si>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</si>
  <si>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</si>
  <si>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</si>
  <si>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</si>
  <si>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</si>
  <si>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</si>
  <si>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</si>
  <si>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</si>
  <si>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</si>
  <si>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</si>
  <si>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</si>
  <si>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</si>
  <si>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</si>
  <si>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</si>
  <si>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</si>
  <si>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</si>
  <si>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</si>
  <si>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</si>
  <si>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</si>
  <si>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</si>
  <si>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</si>
  <si>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</si>
  <si>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</si>
  <si>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</si>
  <si>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</si>
  <si>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</si>
  <si>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</si>
  <si>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</si>
  <si>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</si>
  <si>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</si>
  <si>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</si>
  <si>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</si>
  <si>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</si>
  <si>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</si>
  <si>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</si>
  <si>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</si>
  <si>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</si>
  <si>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</si>
  <si>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</si>
  <si>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</si>
  <si>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</si>
  <si>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</si>
  <si>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</si>
  <si>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</si>
  <si>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</si>
  <si>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</si>
  <si>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</si>
  <si>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</si>
  <si>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</si>
  <si>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</si>
  <si>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</si>
  <si>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</si>
  <si>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</si>
  <si>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</si>
  <si>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</si>
  <si>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</si>
  <si>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</si>
  <si>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</si>
  <si>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</si>
  <si>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</si>
  <si>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</si>
  <si>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</si>
  <si>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</si>
  <si>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</si>
  <si>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</si>
  <si>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</si>
  <si>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</si>
  <si>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</si>
  <si>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</si>
  <si>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</si>
  <si>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</si>
  <si>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</si>
  <si>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</si>
  <si>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</si>
  <si>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</si>
  <si>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</si>
  <si>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</si>
  <si>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</si>
  <si>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</si>
  <si>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</si>
  <si>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</si>
  <si>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</si>
  <si>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</si>
  <si>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</si>
  <si>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</si>
  <si>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</si>
  <si>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</si>
  <si>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</si>
  <si>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</si>
  <si>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</si>
  <si>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</si>
  <si>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</si>
  <si>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</si>
  <si>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</si>
  <si>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</si>
  <si>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</si>
  <si>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</si>
  <si>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</si>
  <si>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</si>
  <si>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</si>
  <si>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</si>
  <si>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</si>
  <si>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</si>
  <si>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</si>
  <si>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</si>
  <si>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</si>
  <si>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</si>
  <si>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</si>
  <si>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</si>
  <si>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</si>
  <si>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</si>
  <si>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</si>
  <si>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</si>
  <si>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</si>
  <si>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</si>
  <si>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</si>
  <si>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</si>
  <si>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</si>
  <si>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</si>
  <si>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</si>
  <si>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</si>
  <si>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</si>
  <si>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</si>
  <si>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</si>
  <si>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</si>
  <si>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</si>
  <si>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</si>
  <si>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</si>
  <si>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</si>
  <si>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</si>
  <si>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</si>
  <si>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</si>
  <si>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</si>
  <si>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</si>
  <si>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</si>
  <si>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</si>
  <si>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</si>
  <si>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</si>
  <si>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</si>
  <si>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</si>
  <si>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</si>
  <si>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</si>
  <si>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</si>
  <si>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</si>
  <si>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</si>
  <si>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</si>
  <si>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</si>
  <si>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</si>
  <si>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</si>
  <si>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</si>
  <si>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</si>
  <si>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</si>
  <si>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</si>
  <si>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</si>
  <si>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</si>
  <si>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</si>
  <si>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</si>
  <si>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</si>
  <si>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</si>
  <si>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</si>
  <si>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</si>
  <si>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</si>
  <si>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</si>
  <si>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</si>
  <si>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</si>
  <si>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</si>
  <si>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</si>
  <si>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</si>
  <si>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</si>
  <si>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</si>
  <si>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</si>
  <si>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</si>
  <si>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</si>
  <si>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</si>
  <si>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</si>
  <si>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</si>
  <si>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</si>
  <si>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</si>
  <si>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</si>
  <si>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</si>
  <si>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</si>
  <si>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</si>
  <si>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</si>
  <si>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</si>
  <si>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</si>
  <si>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</si>
  <si>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</si>
  <si>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</si>
  <si>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</si>
  <si>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</si>
  <si>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</si>
  <si>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</si>
  <si>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</si>
  <si>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</si>
  <si>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</si>
  <si>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</si>
  <si>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</si>
  <si>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</si>
  <si>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</si>
  <si>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</si>
  <si>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</si>
  <si>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</si>
  <si>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</si>
  <si>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</si>
  <si>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</si>
  <si>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</si>
  <si>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</si>
  <si>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</si>
  <si>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</si>
  <si>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</si>
  <si>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</si>
  <si>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</si>
  <si>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</si>
  <si>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</si>
  <si>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</si>
  <si>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</si>
  <si>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</si>
  <si>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</si>
  <si>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</si>
  <si>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</si>
  <si>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</si>
  <si>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</si>
  <si>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</si>
  <si>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</si>
  <si>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</si>
  <si>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</si>
  <si>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</si>
  <si>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</si>
  <si>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</si>
  <si>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</si>
  <si>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</si>
  <si>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</si>
  <si>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</si>
  <si>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</si>
  <si>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</si>
  <si>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</si>
  <si>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</si>
  <si>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</si>
  <si>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</si>
  <si>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</si>
  <si>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</si>
  <si>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</si>
  <si>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</si>
  <si>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</si>
  <si>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</si>
  <si>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</si>
  <si>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</si>
  <si>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</si>
  <si>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</si>
  <si>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</si>
  <si>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</si>
  <si>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</si>
  <si>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</si>
  <si>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</si>
  <si>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</si>
  <si>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</si>
  <si>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</si>
  <si>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</si>
  <si>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</si>
  <si>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</si>
  <si>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</si>
  <si>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</si>
  <si>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</si>
  <si>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</si>
  <si>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</si>
  <si>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</si>
  <si>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</si>
  <si>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</si>
  <si>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</si>
  <si>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</si>
  <si>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</si>
  <si>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</si>
  <si>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</si>
  <si>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</si>
  <si>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</si>
  <si>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</si>
  <si>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</si>
  <si>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</si>
  <si>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</si>
  <si>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</si>
  <si>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</si>
  <si>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</si>
  <si>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</si>
  <si>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</si>
  <si>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</si>
  <si>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</si>
  <si>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</si>
  <si>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</si>
  <si>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</si>
  <si>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</si>
  <si>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</si>
  <si>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</si>
  <si>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</si>
  <si>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</si>
  <si>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</si>
  <si>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</si>
  <si>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</si>
  <si>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</si>
  <si>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</si>
  <si>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</si>
  <si>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</si>
  <si>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</si>
  <si>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</si>
  <si>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</si>
  <si>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</si>
  <si>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</si>
  <si>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</si>
  <si>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</si>
  <si>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</si>
  <si>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</si>
  <si>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</si>
  <si>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</si>
  <si>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</si>
  <si>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</si>
  <si>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</si>
  <si>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</si>
  <si>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</si>
  <si>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</si>
  <si>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</si>
  <si>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</si>
  <si>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</si>
  <si>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</si>
  <si>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</si>
  <si>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</si>
  <si>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</si>
  <si>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</si>
  <si>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</si>
  <si>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</si>
  <si>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</si>
  <si>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</si>
  <si>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</si>
  <si>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</si>
  <si>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</si>
  <si>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</si>
  <si>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</si>
  <si>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</si>
  <si>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</si>
  <si>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</si>
  <si>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</si>
  <si>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</si>
  <si>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</si>
  <si>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</si>
  <si>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</si>
  <si>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</si>
  <si>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</si>
  <si>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</si>
  <si>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</si>
  <si>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</si>
  <si>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</si>
  <si>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</si>
  <si>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</si>
  <si>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</si>
  <si>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</si>
  <si>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</si>
  <si>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</si>
  <si>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</si>
  <si>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</si>
  <si>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</si>
  <si>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</si>
  <si>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</si>
  <si>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</si>
  <si>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</si>
  <si>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</si>
  <si>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</si>
  <si>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</si>
  <si>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</si>
  <si>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</si>
  <si>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</si>
  <si>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</si>
  <si>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</si>
  <si>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</si>
  <si>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</si>
  <si>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</si>
  <si>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</si>
  <si>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</si>
  <si>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</si>
  <si>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</si>
  <si>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</si>
  <si>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</si>
  <si>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</si>
  <si>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</si>
  <si>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</si>
  <si>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</si>
  <si>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</si>
  <si>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</si>
  <si>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</si>
  <si>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</si>
  <si>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</si>
  <si>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</si>
  <si>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</si>
  <si>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</si>
  <si>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</si>
  <si>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</si>
  <si>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</si>
  <si>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</si>
  <si>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</si>
  <si>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</si>
  <si>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</si>
  <si>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</si>
  <si>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</si>
  <si>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</si>
  <si>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</si>
  <si>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</si>
  <si>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</si>
  <si>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</si>
  <si>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</si>
  <si>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</si>
  <si>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</si>
  <si>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</si>
  <si>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</si>
  <si>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</si>
  <si>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</si>
  <si>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</si>
  <si>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</si>
  <si>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</si>
  <si>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</si>
  <si>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</si>
  <si>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</si>
  <si>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</si>
  <si>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</si>
  <si>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</si>
  <si>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</si>
  <si>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</si>
  <si>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</si>
  <si>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</si>
  <si>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</si>
  <si>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</si>
  <si>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</si>
  <si>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</si>
  <si>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</si>
  <si>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</si>
  <si>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</si>
  <si>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</si>
  <si>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</si>
  <si>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</si>
  <si>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</si>
  <si>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</si>
  <si>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</si>
  <si>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</si>
  <si>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</si>
  <si>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</si>
  <si>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</si>
  <si>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</si>
  <si>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</si>
  <si>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</si>
  <si>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</si>
  <si>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</si>
  <si>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</si>
  <si>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</si>
  <si>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</si>
  <si>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</si>
  <si>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</si>
  <si>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</si>
  <si>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</si>
  <si>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</si>
  <si>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</si>
  <si>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</si>
  <si>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</si>
  <si>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</si>
  <si>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</si>
  <si>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</si>
  <si>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</si>
  <si>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</si>
  <si>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</si>
  <si>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</si>
  <si>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</si>
  <si>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</si>
  <si>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</si>
  <si>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</si>
  <si>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</si>
  <si>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</si>
  <si>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</si>
  <si>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</si>
  <si>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</si>
  <si>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</si>
  <si>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</si>
  <si>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</si>
  <si>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</si>
  <si>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</si>
  <si>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</si>
  <si>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</si>
  <si>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</si>
  <si>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</si>
  <si>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</si>
  <si>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</si>
  <si>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</si>
  <si>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</si>
  <si>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</si>
  <si>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</si>
  <si>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</si>
  <si>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</si>
  <si>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</si>
  <si>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</si>
  <si>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</si>
  <si>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</si>
  <si>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</si>
  <si>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</si>
  <si>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</si>
  <si>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</si>
  <si>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</si>
  <si>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</si>
  <si>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</si>
  <si>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</si>
  <si>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</si>
  <si>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</si>
  <si>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</si>
  <si>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</si>
  <si>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</si>
  <si>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</si>
  <si>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</si>
  <si>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</si>
  <si>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</si>
  <si>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</si>
  <si>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</si>
  <si>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</si>
  <si>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</si>
  <si>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</si>
  <si>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</si>
  <si>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</si>
  <si>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</si>
  <si>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</si>
  <si>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</si>
  <si>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</si>
  <si>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</si>
  <si>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</si>
  <si>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</si>
  <si>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</si>
  <si>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</si>
  <si>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</si>
  <si>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</si>
  <si>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</si>
  <si>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</si>
  <si>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</si>
  <si>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</si>
  <si>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</si>
  <si>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</si>
  <si>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</si>
  <si>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</si>
  <si>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</si>
  <si>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</si>
  <si>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</si>
  <si>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</si>
  <si>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</si>
  <si>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</si>
  <si>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</si>
  <si>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</si>
  <si>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</si>
  <si>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</si>
  <si>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</si>
  <si>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</si>
  <si>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</si>
  <si>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</si>
  <si>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</si>
  <si>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</si>
  <si>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</si>
  <si>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</si>
  <si>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</si>
  <si>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</si>
  <si>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</si>
  <si>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</si>
  <si>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</si>
  <si>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</si>
  <si>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</si>
  <si>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</si>
  <si>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</si>
  <si>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</si>
  <si>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</si>
  <si>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</si>
  <si>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</si>
  <si>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</si>
  <si>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</si>
  <si>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</si>
  <si>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</si>
  <si>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</si>
  <si>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</si>
  <si>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</si>
  <si>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</si>
  <si>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</si>
  <si>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</si>
  <si>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</si>
  <si>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</si>
  <si>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</si>
  <si>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</si>
  <si>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</si>
  <si>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</si>
  <si>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</si>
  <si>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</si>
  <si>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</si>
  <si>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</si>
  <si>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</si>
  <si>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</si>
  <si>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</si>
  <si>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</si>
  <si>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</si>
  <si>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</si>
  <si>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</si>
  <si>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</si>
  <si>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</si>
  <si>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</si>
  <si>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</si>
  <si>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</si>
  <si>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</si>
  <si>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</si>
  <si>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</si>
  <si>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</si>
  <si>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</si>
  <si>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</si>
  <si>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</si>
  <si>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</si>
  <si>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</si>
  <si>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</si>
  <si>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</si>
  <si>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</si>
  <si>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</si>
  <si>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</si>
  <si>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</si>
  <si>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</si>
  <si>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</si>
  <si>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</si>
  <si>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</si>
  <si>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</si>
  <si>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</si>
  <si>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</si>
  <si>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</si>
  <si>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</si>
  <si>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</si>
  <si>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</si>
  <si>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</si>
  <si>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</si>
  <si>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</si>
  <si>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</si>
  <si>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</si>
  <si>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</si>
  <si>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</si>
  <si>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</si>
  <si>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</si>
  <si>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</si>
  <si>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</si>
  <si>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</si>
  <si>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</si>
  <si>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</si>
  <si>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</si>
  <si>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</si>
  <si>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</si>
  <si>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</si>
  <si>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</si>
  <si>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</si>
  <si>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</si>
  <si>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</si>
  <si>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</si>
  <si>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</si>
  <si>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</si>
  <si>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</si>
  <si>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</si>
  <si>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</si>
  <si>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</si>
  <si>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</si>
  <si>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</si>
  <si>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</si>
  <si>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</si>
  <si>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</si>
  <si>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</si>
  <si>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</si>
  <si>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</si>
  <si>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</si>
  <si>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</si>
  <si>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</si>
  <si>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</si>
  <si>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</si>
  <si>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</si>
  <si>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</si>
  <si>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</si>
  <si>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</si>
  <si>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</si>
  <si>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</si>
  <si>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</si>
  <si>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</si>
  <si>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</si>
  <si>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</si>
  <si>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</si>
  <si>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</si>
  <si>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</si>
  <si>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</si>
  <si>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</si>
  <si>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</si>
  <si>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</si>
  <si>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</si>
  <si>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</si>
  <si>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</si>
  <si>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</si>
  <si>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</si>
  <si>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</si>
  <si>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</si>
  <si>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</si>
  <si>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</si>
  <si>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</si>
  <si>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</si>
  <si>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</si>
  <si>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</si>
  <si>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</si>
  <si>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</si>
  <si>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</si>
  <si>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</si>
  <si>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</si>
  <si>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</si>
  <si>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</si>
  <si>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</si>
  <si>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</si>
  <si>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</si>
  <si>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</si>
  <si>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</si>
  <si>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</si>
  <si>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</si>
  <si>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</si>
  <si>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</si>
  <si>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</si>
  <si>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</si>
  <si>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</si>
  <si>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</si>
  <si>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</si>
  <si>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</si>
  <si>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</si>
  <si>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</si>
  <si>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</si>
  <si>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</si>
  <si>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</si>
  <si>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</si>
  <si>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</si>
  <si>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</si>
  <si>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</si>
  <si>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</si>
  <si>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</si>
  <si>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</si>
  <si>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</si>
  <si>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</si>
  <si>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</si>
  <si>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</si>
  <si>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</si>
  <si>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</si>
  <si>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</si>
  <si>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</si>
  <si>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</si>
  <si>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</si>
  <si>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</si>
  <si>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</si>
  <si>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</si>
  <si>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</si>
  <si>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</si>
  <si>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</si>
  <si>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</si>
  <si>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</si>
  <si>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</si>
  <si>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</si>
  <si>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</si>
  <si>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</si>
  <si>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</si>
  <si>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</si>
  <si>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</si>
  <si>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</si>
  <si>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</si>
  <si>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</si>
  <si>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</si>
  <si>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</si>
  <si>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</si>
  <si>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</si>
  <si>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</si>
  <si>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</si>
  <si>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</si>
  <si>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</si>
  <si>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</si>
  <si>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</si>
  <si>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</si>
  <si>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</si>
  <si>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</si>
  <si>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</si>
  <si>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</si>
  <si>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</si>
  <si>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</si>
  <si>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</si>
  <si>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</si>
  <si>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</si>
  <si>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</si>
  <si>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</si>
  <si>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</si>
  <si>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</si>
  <si>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</si>
  <si>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</si>
  <si>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</si>
  <si>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</si>
  <si>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</si>
  <si>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</si>
  <si>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</si>
  <si>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</si>
  <si>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</si>
  <si>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</si>
  <si>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</si>
  <si>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</si>
  <si>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</si>
  <si>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</si>
  <si>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</si>
  <si>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</si>
  <si>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</si>
  <si>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</si>
  <si>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</si>
  <si>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</si>
  <si>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</si>
  <si>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</si>
  <si>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</si>
  <si>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</si>
  <si>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</si>
  <si>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</si>
  <si>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</si>
  <si>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</si>
  <si>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</si>
  <si>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</si>
  <si>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</si>
  <si>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</si>
  <si>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</si>
  <si>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</si>
  <si>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</si>
  <si>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</si>
  <si>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</si>
  <si>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</si>
  <si>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</si>
  <si>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</si>
  <si>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</si>
  <si>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</si>
  <si>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</si>
  <si>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</si>
  <si>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</si>
  <si>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</si>
  <si>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</si>
  <si>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</si>
  <si>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</si>
  <si>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</si>
  <si>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</si>
  <si>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</si>
  <si>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</si>
  <si>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</si>
  <si>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</si>
  <si>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</si>
  <si>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</si>
  <si>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</si>
  <si>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</si>
  <si>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</si>
  <si>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</si>
  <si>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</si>
  <si>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</si>
  <si>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</si>
  <si>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</si>
  <si>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</si>
  <si>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</si>
  <si>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</si>
  <si>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</si>
  <si>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</si>
  <si>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</si>
  <si>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</si>
  <si>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</si>
  <si>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</si>
  <si>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</si>
  <si>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</si>
  <si>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</si>
  <si>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</si>
  <si>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</si>
  <si>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</si>
  <si>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</si>
  <si>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</si>
  <si>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</si>
  <si>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</si>
  <si>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</si>
  <si>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</si>
  <si>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</si>
  <si>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</si>
  <si>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</si>
  <si>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</si>
  <si>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</si>
  <si>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</si>
  <si>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</si>
  <si>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</si>
  <si>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</si>
  <si>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</si>
  <si>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</si>
  <si>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</si>
  <si>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</si>
  <si>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</si>
  <si>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</si>
  <si>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</si>
  <si>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</si>
  <si>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</si>
  <si>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</si>
  <si>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</si>
  <si>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</si>
  <si>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</si>
  <si>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</si>
  <si>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</si>
  <si>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</si>
  <si>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</si>
  <si>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</si>
  <si>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</si>
  <si>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</si>
  <si>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</si>
  <si>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</si>
  <si>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</si>
  <si>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</si>
  <si>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</si>
  <si>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</si>
  <si>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</si>
  <si>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</si>
  <si>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</si>
  <si>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</si>
  <si>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</si>
  <si>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</si>
  <si>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</si>
  <si>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</si>
  <si>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</si>
  <si>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</si>
  <si>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</si>
  <si>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</si>
  <si>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</si>
  <si>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</si>
  <si>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</si>
  <si>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</si>
  <si>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</si>
  <si>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</si>
  <si>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</si>
  <si>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</si>
  <si>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</si>
  <si>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</si>
  <si>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</si>
  <si>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</si>
  <si>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</si>
  <si>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</si>
  <si>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</si>
  <si>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</si>
  <si>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</si>
  <si>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</si>
  <si>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</si>
  <si>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</si>
  <si>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</si>
  <si>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</si>
  <si>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</si>
  <si>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</si>
  <si>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</si>
  <si>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</si>
  <si>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</si>
  <si>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</si>
  <si>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</si>
  <si>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</si>
  <si>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</si>
  <si>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</si>
  <si>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</si>
  <si>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</si>
  <si>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</si>
  <si>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</si>
  <si>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</si>
  <si>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</si>
  <si>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</si>
  <si>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</si>
  <si>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</si>
  <si>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</si>
  <si>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</si>
  <si>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</si>
  <si>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</si>
  <si>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</si>
  <si>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</si>
  <si>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</si>
  <si>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</si>
  <si>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</si>
  <si>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</si>
  <si>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</si>
  <si>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</si>
  <si>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</si>
  <si>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</si>
  <si>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</si>
  <si>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</si>
  <si>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</si>
  <si>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</si>
  <si>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</si>
  <si>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</si>
  <si>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</si>
  <si>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</si>
  <si>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</si>
  <si>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</si>
  <si>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</si>
  <si>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</si>
  <si>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</si>
  <si>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</si>
  <si>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</si>
  <si>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</si>
  <si>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</si>
  <si>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</si>
  <si>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</si>
  <si>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</si>
  <si>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</si>
  <si>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</si>
  <si>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</si>
  <si>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</si>
  <si>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</si>
  <si>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</si>
  <si>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</si>
  <si>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</si>
  <si>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</si>
  <si>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</si>
  <si>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</si>
  <si>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</si>
  <si>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</si>
  <si>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</si>
  <si>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</si>
  <si>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</si>
  <si>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</si>
  <si>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</si>
  <si>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</si>
  <si>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</si>
  <si>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</si>
  <si>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</si>
  <si>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</si>
  <si>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</si>
  <si>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</si>
  <si>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</si>
  <si>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</si>
  <si>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</si>
  <si>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</si>
  <si>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</si>
  <si>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</si>
  <si>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</si>
  <si>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</si>
  <si>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</si>
  <si>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</si>
  <si>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</si>
  <si>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</si>
  <si>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</si>
  <si>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</si>
  <si>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</si>
  <si>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</si>
  <si>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</si>
  <si>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</si>
  <si>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</si>
  <si>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</si>
  <si>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</si>
  <si>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</si>
  <si>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</si>
  <si>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</si>
  <si>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</si>
  <si>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</si>
  <si>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</si>
  <si>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</si>
  <si>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</si>
  <si>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</si>
  <si>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</si>
  <si>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</si>
  <si>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</si>
  <si>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</si>
  <si>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</si>
  <si>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</si>
  <si>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</si>
  <si>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</si>
  <si>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</si>
  <si>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</si>
  <si>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</si>
  <si>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</si>
  <si>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</si>
  <si>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</si>
  <si>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</si>
  <si>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</si>
  <si>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</si>
  <si>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</si>
  <si>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</si>
  <si>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</si>
  <si>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</si>
  <si>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</si>
  <si>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</si>
  <si>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</si>
  <si>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</si>
  <si>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</si>
  <si>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</si>
  <si>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</si>
  <si>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</si>
  <si>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</si>
  <si>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</si>
  <si>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</si>
  <si>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</si>
  <si>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</si>
  <si>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</si>
  <si>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</si>
  <si>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</si>
  <si>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</si>
  <si>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</si>
  <si>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</si>
  <si>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</si>
  <si>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</si>
  <si>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</si>
  <si>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</si>
  <si>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</si>
  <si>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</si>
  <si>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</si>
  <si>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</si>
  <si>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</si>
  <si>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</si>
  <si>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</si>
  <si>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</si>
  <si>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</si>
  <si>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</si>
  <si>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</si>
  <si>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</si>
  <si>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</si>
  <si>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</si>
  <si>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</si>
  <si>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</si>
  <si>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</si>
  <si>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</si>
  <si>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</si>
  <si>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</si>
  <si>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</si>
  <si>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</si>
  <si>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</si>
  <si>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</si>
  <si>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</si>
  <si>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</si>
  <si>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</si>
  <si>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</si>
  <si>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</si>
  <si>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</si>
  <si>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</si>
  <si>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</si>
  <si>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</si>
  <si>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</si>
  <si>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</si>
  <si>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</si>
  <si>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</si>
  <si>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</si>
  <si>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</si>
  <si>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</si>
  <si>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</si>
  <si>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</si>
  <si>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</si>
  <si>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</si>
  <si>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</si>
  <si>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</si>
  <si>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</si>
  <si>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</si>
  <si>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</si>
  <si>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</si>
  <si>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</si>
  <si>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</si>
  <si>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</si>
  <si>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</si>
  <si>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</si>
  <si>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</si>
  <si>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</si>
  <si>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</si>
  <si>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</si>
  <si>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</si>
  <si>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</si>
  <si>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</si>
  <si>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</si>
  <si>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</si>
  <si>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</si>
  <si>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</si>
  <si>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</si>
  <si>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</si>
  <si>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</si>
  <si>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</si>
  <si>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</si>
  <si>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</si>
  <si>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</si>
  <si>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</si>
  <si>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</si>
  <si>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</si>
  <si>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</si>
  <si>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</si>
  <si>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</si>
  <si>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</si>
  <si>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</si>
  <si>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</si>
  <si>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</si>
  <si>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</si>
  <si>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</si>
  <si>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</si>
  <si>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</si>
  <si>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</si>
  <si>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</si>
  <si>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</si>
  <si>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</si>
  <si>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</si>
  <si>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</si>
  <si>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</si>
  <si>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</si>
  <si>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</si>
  <si>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</si>
  <si>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</si>
  <si>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</si>
  <si>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</si>
  <si>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</si>
  <si>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</si>
  <si>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</si>
  <si>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</si>
  <si>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</si>
  <si>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</si>
  <si>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</si>
  <si>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</si>
  <si>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</si>
  <si>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</si>
  <si>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</si>
  <si>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</si>
  <si>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</si>
  <si>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</si>
  <si>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</si>
  <si>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</si>
  <si>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</si>
  <si>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</si>
  <si>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</si>
  <si>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</si>
  <si>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</si>
  <si>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</si>
  <si>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</si>
  <si>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</si>
  <si>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</si>
  <si>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</si>
  <si>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</si>
  <si>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</si>
  <si>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</si>
  <si>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</si>
  <si>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</si>
  <si>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</si>
  <si>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</si>
  <si>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</si>
  <si>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</si>
  <si>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</si>
  <si>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</si>
  <si>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</si>
  <si>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</si>
  <si>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</si>
  <si>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</si>
  <si>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</si>
  <si>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</si>
  <si>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</si>
  <si>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</si>
  <si>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</si>
  <si>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</si>
  <si>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</si>
  <si>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</si>
  <si>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</si>
  <si>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</si>
  <si>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</si>
  <si>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</si>
  <si>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</si>
  <si>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</si>
  <si>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</si>
  <si>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</si>
  <si>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</si>
  <si>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</si>
  <si>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</si>
  <si>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</si>
  <si>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</si>
  <si>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</si>
  <si>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</si>
  <si>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</si>
  <si>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</si>
  <si>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</si>
  <si>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</si>
  <si>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</si>
  <si>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</si>
  <si>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</si>
  <si>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</si>
  <si>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</si>
  <si>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</si>
  <si>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</si>
  <si>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</si>
  <si>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</si>
  <si>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</si>
  <si>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</si>
  <si>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</si>
  <si>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</si>
  <si>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</si>
  <si>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</si>
  <si>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</si>
  <si>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</si>
  <si>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</si>
  <si>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</si>
  <si>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</si>
  <si>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</si>
  <si>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</si>
  <si>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</si>
  <si>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</si>
  <si>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</si>
  <si>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</si>
  <si>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</si>
  <si>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</si>
  <si>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</si>
  <si>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</si>
  <si>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</si>
  <si>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</si>
  <si>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</si>
  <si>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</si>
  <si>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</si>
  <si>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</si>
  <si>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</si>
  <si>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</si>
  <si>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</si>
  <si>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</si>
  <si>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</si>
  <si>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</si>
  <si>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</si>
  <si>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</si>
  <si>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</si>
  <si>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</si>
  <si>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</si>
  <si>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</si>
  <si>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</si>
  <si>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</si>
  <si>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</si>
  <si>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</si>
  <si>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</si>
  <si>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</si>
  <si>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</si>
  <si>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</si>
  <si>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</si>
  <si>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</si>
  <si>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</si>
  <si>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</si>
  <si>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</si>
  <si>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</si>
  <si>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</si>
  <si>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</si>
  <si>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</si>
  <si>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</si>
  <si>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</si>
  <si>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</si>
  <si>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</si>
  <si>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</si>
  <si>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</si>
  <si>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</si>
  <si>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</si>
  <si>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</si>
  <si>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</si>
  <si>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</si>
  <si>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</si>
  <si>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</si>
  <si>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</si>
  <si>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</si>
  <si>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</si>
  <si>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</si>
  <si>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</si>
  <si>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</si>
  <si>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</si>
  <si>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</si>
  <si>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</si>
  <si>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</si>
  <si>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</si>
  <si>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</si>
  <si>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</si>
  <si>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</si>
  <si>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</si>
  <si>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</si>
  <si>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</si>
  <si>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</si>
  <si>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</si>
  <si>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</si>
  <si>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</si>
  <si>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</si>
  <si>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</si>
  <si>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</si>
  <si>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</si>
  <si>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</si>
  <si>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</si>
  <si>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</si>
  <si>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</si>
  <si>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</si>
  <si>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</si>
  <si>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</si>
  <si>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</si>
  <si>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</si>
  <si>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</si>
  <si>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</si>
  <si>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</si>
  <si>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</si>
  <si>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</si>
  <si>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</si>
  <si>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</si>
  <si>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</si>
  <si>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</si>
  <si>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</si>
  <si>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</si>
  <si>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</si>
  <si>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</si>
  <si>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</si>
  <si>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</si>
  <si>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</si>
  <si>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</si>
  <si>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</si>
  <si>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</si>
  <si>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</si>
  <si>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</si>
  <si>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</si>
  <si>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</si>
  <si>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</si>
  <si>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</si>
  <si>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</si>
  <si>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</si>
  <si>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</si>
  <si>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</si>
  <si>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</si>
  <si>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</si>
  <si>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</si>
  <si>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</si>
  <si>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</si>
  <si>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</si>
  <si>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</si>
  <si>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</si>
  <si>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</si>
  <si>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</si>
  <si>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</si>
  <si>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</si>
  <si>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</si>
  <si>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</si>
  <si>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</si>
  <si>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</si>
  <si>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</si>
  <si>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</si>
  <si>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</si>
  <si>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</si>
  <si>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</si>
  <si>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</si>
  <si>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</si>
  <si>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</si>
  <si>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</si>
  <si>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</si>
  <si>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</si>
  <si>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</si>
  <si>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</si>
  <si>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</si>
  <si>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</si>
  <si>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</si>
  <si>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</si>
  <si>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</si>
  <si>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</si>
  <si>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</si>
  <si>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</si>
  <si>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</si>
  <si>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</si>
  <si>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</si>
  <si>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</si>
  <si>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</si>
  <si>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</si>
  <si>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</si>
  <si>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</si>
  <si>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</si>
  <si>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</si>
  <si>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</si>
  <si>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</si>
  <si>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</si>
  <si>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</si>
  <si>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</si>
  <si>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</si>
  <si>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</si>
  <si>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</si>
  <si>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</si>
  <si>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</si>
  <si>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</si>
  <si>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</si>
  <si>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</si>
  <si>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</si>
  <si>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</si>
  <si>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</si>
  <si>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</si>
  <si>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</si>
  <si>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</si>
  <si>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</si>
  <si>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</si>
  <si>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</si>
  <si>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</si>
  <si>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</si>
  <si>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</si>
  <si>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</si>
  <si>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</si>
  <si>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</si>
  <si>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</si>
  <si>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</si>
  <si>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</si>
  <si>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</si>
  <si>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</si>
  <si>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</si>
  <si>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</si>
  <si>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</si>
  <si>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</si>
  <si>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</si>
  <si>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</si>
  <si>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</si>
  <si>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</si>
  <si>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</si>
  <si>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</si>
  <si>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</si>
  <si>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</si>
  <si>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</si>
  <si>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</si>
  <si>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</si>
  <si>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</si>
  <si>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</si>
  <si>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</si>
  <si>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</si>
  <si>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</si>
  <si>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</si>
  <si>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</si>
  <si>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</si>
  <si>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</si>
  <si>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</si>
  <si>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</si>
  <si>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</si>
  <si>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</si>
  <si>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</si>
  <si>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</si>
  <si>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</si>
  <si>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</si>
  <si>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</si>
  <si>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</si>
  <si>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</si>
  <si>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</si>
  <si>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</si>
  <si>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</si>
  <si>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</si>
  <si>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</si>
  <si>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</si>
  <si>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</si>
  <si>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</si>
  <si>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</si>
  <si>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</si>
  <si>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</si>
  <si>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</si>
  <si>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</si>
  <si>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</si>
  <si>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</si>
  <si>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</si>
  <si>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</si>
  <si>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</si>
  <si>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</si>
  <si>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</si>
  <si>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</si>
  <si>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</si>
  <si>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</si>
  <si>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</si>
  <si>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</si>
  <si>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</si>
  <si>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</si>
  <si>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</si>
  <si>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</si>
  <si>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</si>
  <si>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</si>
  <si>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</si>
  <si>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</si>
  <si>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</si>
  <si>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</si>
  <si>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</si>
  <si>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</si>
  <si>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</si>
  <si>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</si>
  <si>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</si>
  <si>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</si>
  <si>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</si>
  <si>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</si>
  <si>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</si>
  <si>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</si>
  <si>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</si>
  <si>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</si>
  <si>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</si>
  <si>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</si>
  <si>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</si>
  <si>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</si>
  <si>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</si>
  <si>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</si>
  <si>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</si>
  <si>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</si>
  <si>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</si>
  <si>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</si>
  <si>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</si>
  <si>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</si>
  <si>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</si>
  <si>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</si>
  <si>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</si>
  <si>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</si>
  <si>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</si>
  <si>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</si>
  <si>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</si>
  <si>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</si>
  <si>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</si>
  <si>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</si>
  <si>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</si>
  <si>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</si>
  <si>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</si>
  <si>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</si>
  <si>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</si>
  <si>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</si>
  <si>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</si>
  <si>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</si>
  <si>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</si>
  <si>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</si>
  <si>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</si>
  <si>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</si>
  <si>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</si>
  <si>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</si>
  <si>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</si>
  <si>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</si>
  <si>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</si>
  <si>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</si>
  <si>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</si>
  <si>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</si>
  <si>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</si>
  <si>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</si>
  <si>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</si>
  <si>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</si>
  <si>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</si>
  <si>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</si>
  <si>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</si>
  <si>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</si>
  <si>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</si>
  <si>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</si>
  <si>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</si>
  <si>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</si>
  <si>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</si>
  <si>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</si>
  <si>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</si>
  <si>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</si>
  <si>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</si>
  <si>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</si>
  <si>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</si>
  <si>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</si>
  <si>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</si>
  <si>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</si>
  <si>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</si>
  <si>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</si>
  <si>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</si>
  <si>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</si>
  <si>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</si>
  <si>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</si>
  <si>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</si>
  <si>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</si>
  <si>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</si>
  <si>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</si>
  <si>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</si>
  <si>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</si>
  <si>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</si>
  <si>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</si>
  <si>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</si>
  <si>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</si>
  <si>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</si>
  <si>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</si>
  <si>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</si>
  <si>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</si>
  <si>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</si>
  <si>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</si>
  <si>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</si>
  <si>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</si>
  <si>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</si>
  <si>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</si>
  <si>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</si>
  <si>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</si>
  <si>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</si>
  <si>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</si>
  <si>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</si>
  <si>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</si>
  <si>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</si>
  <si>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</si>
  <si>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</si>
  <si>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</si>
  <si>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</si>
  <si>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</si>
  <si>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</si>
  <si>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</si>
  <si>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</si>
  <si>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</si>
  <si>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</si>
  <si>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</si>
  <si>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</si>
  <si>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</si>
  <si>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</si>
  <si>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</si>
  <si>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</si>
  <si>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</si>
  <si>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</si>
  <si>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</si>
  <si>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</si>
  <si>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</si>
  <si>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</si>
  <si>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</si>
  <si>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</si>
  <si>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</si>
  <si>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</si>
  <si>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</si>
  <si>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</si>
  <si>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</si>
  <si>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</si>
  <si>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</si>
  <si>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</si>
  <si>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</si>
  <si>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</si>
  <si>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</si>
  <si>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</si>
  <si>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</si>
  <si>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</si>
  <si>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</si>
  <si>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</si>
  <si>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</si>
  <si>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</si>
  <si>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</si>
  <si>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</si>
  <si>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</si>
  <si>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</si>
  <si>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</si>
  <si>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</si>
  <si>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</si>
  <si>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</si>
  <si>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</si>
  <si>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</si>
  <si>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</si>
  <si>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</si>
  <si>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</si>
  <si>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</si>
  <si>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</si>
  <si>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</si>
  <si>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</si>
  <si>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</si>
  <si>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</si>
  <si>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</si>
  <si>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</si>
  <si>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</si>
  <si>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</si>
  <si>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</si>
  <si>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</si>
  <si>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</si>
  <si>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</si>
  <si>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</si>
  <si>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</si>
  <si>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</si>
  <si>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</si>
  <si>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</si>
  <si>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</si>
  <si>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</si>
  <si>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</si>
  <si>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</si>
  <si>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</si>
  <si>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</si>
  <si>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</si>
  <si>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</si>
  <si>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</si>
  <si>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</si>
  <si>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</si>
  <si>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</si>
  <si>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</si>
  <si>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</si>
  <si>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</si>
  <si>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</si>
  <si>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</si>
  <si>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</si>
  <si>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</si>
  <si>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</si>
  <si>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</si>
  <si>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</si>
  <si>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</si>
  <si>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</si>
  <si>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</si>
  <si>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</si>
  <si>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</si>
  <si>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</si>
  <si>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</si>
  <si>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</si>
  <si>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</si>
  <si>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</si>
  <si>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</si>
  <si>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</si>
  <si>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</si>
  <si>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</si>
  <si>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</si>
  <si>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</si>
  <si>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</si>
  <si>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</si>
  <si>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</si>
  <si>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</si>
  <si>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</si>
  <si>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</si>
  <si>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</si>
  <si>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</si>
  <si>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</si>
  <si>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</si>
  <si>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</si>
  <si>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</si>
  <si>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</si>
  <si>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</si>
  <si>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</si>
  <si>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</si>
  <si>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</si>
  <si>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</si>
  <si>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</si>
  <si>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</si>
  <si>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</si>
  <si>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</si>
  <si>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</si>
  <si>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</si>
  <si>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</si>
  <si>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</si>
  <si>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</si>
  <si>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</si>
  <si>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</si>
  <si>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</si>
  <si>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</si>
  <si>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</si>
  <si>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</si>
  <si>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</si>
  <si>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</si>
  <si>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</si>
  <si>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</si>
  <si>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</si>
  <si>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</si>
  <si>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</si>
  <si>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</si>
  <si>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</si>
  <si>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</si>
  <si>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</si>
  <si>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</si>
  <si>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</si>
  <si>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</si>
  <si>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</si>
  <si>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</si>
  <si>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</si>
  <si>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</si>
  <si>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</si>
  <si>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</si>
  <si>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</si>
  <si>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</si>
  <si>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</si>
  <si>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</si>
  <si>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</si>
  <si>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</si>
  <si>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</si>
  <si>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</si>
  <si>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</si>
  <si>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</si>
  <si>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</si>
  <si>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</si>
  <si>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</si>
  <si>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</si>
  <si>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</si>
  <si>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</si>
  <si>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</si>
  <si>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</si>
  <si>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</si>
  <si>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</si>
  <si>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</si>
  <si>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</si>
  <si>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</si>
  <si>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</si>
  <si>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</si>
  <si>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</si>
  <si>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</si>
  <si>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</si>
  <si>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</si>
  <si>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</si>
  <si>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</si>
  <si>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</si>
  <si>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</si>
  <si>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</si>
  <si>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</si>
  <si>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</si>
  <si>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</si>
  <si>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</si>
  <si>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</si>
  <si>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</si>
  <si>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</si>
  <si>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</si>
  <si>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</si>
  <si>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</si>
  <si>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</si>
  <si>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</si>
  <si>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</si>
  <si>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</si>
  <si>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</si>
  <si>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</si>
  <si>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</si>
  <si>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</si>
  <si>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</si>
  <si>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</si>
  <si>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</si>
  <si>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</si>
  <si>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</si>
  <si>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</si>
  <si>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</si>
  <si>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</si>
  <si>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</si>
  <si>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</si>
  <si>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</si>
  <si>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</si>
  <si>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</si>
  <si>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</si>
  <si>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</si>
  <si>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</si>
  <si>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</si>
  <si>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</si>
  <si>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</si>
  <si>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</si>
  <si>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</si>
  <si>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</si>
  <si>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</si>
  <si>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</si>
  <si>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</si>
  <si>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</si>
  <si>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</si>
  <si>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</si>
  <si>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</si>
  <si>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</si>
  <si>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</si>
  <si>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</si>
  <si>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</si>
  <si>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</si>
  <si>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</si>
  <si>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</si>
  <si>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</si>
  <si>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</si>
  <si>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</si>
  <si>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</si>
  <si>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</si>
  <si>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</si>
  <si>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</si>
  <si>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</si>
  <si>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</si>
  <si>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</si>
  <si>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</si>
  <si>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</si>
  <si>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</si>
  <si>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</si>
  <si>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</si>
  <si>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</si>
  <si>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</si>
  <si>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</si>
  <si>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</si>
  <si>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</si>
  <si>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</si>
  <si>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</si>
  <si>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</si>
  <si>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</si>
  <si>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</si>
  <si>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</si>
  <si>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</si>
  <si>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</si>
  <si>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</si>
  <si>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</si>
  <si>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</si>
  <si>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</si>
  <si>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</si>
  <si>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</si>
  <si>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</si>
  <si>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</si>
  <si>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</si>
  <si>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</si>
  <si>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</si>
  <si>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</si>
  <si>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</si>
  <si>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</si>
  <si>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</si>
  <si>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</si>
  <si>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</si>
  <si>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</si>
  <si>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</si>
  <si>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</si>
  <si>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</si>
  <si>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</si>
  <si>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</si>
  <si>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</si>
  <si>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</si>
  <si>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</si>
  <si>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</si>
  <si>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</si>
  <si>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</si>
  <si>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</si>
  <si>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</si>
  <si>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</si>
  <si>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</si>
  <si>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</si>
  <si>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</si>
  <si>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</si>
  <si>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</si>
  <si>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</si>
  <si>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</si>
  <si>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</si>
  <si>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</si>
  <si>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</si>
  <si>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</si>
  <si>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</si>
  <si>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</si>
  <si>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</si>
  <si>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</si>
  <si>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</si>
  <si>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</si>
  <si>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</si>
  <si>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</si>
  <si>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</si>
  <si>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</si>
  <si>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</si>
  <si>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</si>
  <si>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</si>
  <si>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</si>
  <si>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</si>
  <si>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</si>
  <si>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</si>
  <si>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</si>
  <si>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</si>
  <si>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</si>
  <si>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</si>
  <si>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</si>
  <si>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</si>
  <si>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</si>
  <si>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</si>
  <si>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</si>
  <si>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</si>
  <si>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</si>
  <si>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</si>
  <si>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</si>
  <si>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</si>
  <si>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</si>
  <si>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</si>
  <si>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</si>
  <si>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</si>
  <si>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</si>
  <si>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</si>
  <si>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</si>
  <si>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</si>
  <si>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</si>
  <si>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</si>
  <si>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</si>
  <si>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</si>
  <si>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</si>
  <si>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</si>
  <si>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</si>
  <si>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</si>
  <si>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</si>
  <si>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</si>
  <si>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</si>
  <si>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</si>
  <si>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</si>
  <si>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</si>
  <si>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</si>
  <si>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</si>
  <si>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</si>
  <si>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</si>
  <si>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</si>
  <si>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</si>
  <si>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</si>
  <si>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</si>
  <si>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</si>
  <si>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</si>
  <si>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</si>
  <si>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</si>
  <si>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</si>
  <si>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</si>
  <si>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</si>
  <si>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</si>
  <si>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</si>
  <si>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</si>
  <si>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</si>
  <si>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</si>
  <si>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</si>
  <si>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</si>
  <si>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</si>
  <si>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</si>
  <si>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</si>
  <si>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</si>
  <si>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</si>
  <si>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</si>
  <si>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</si>
  <si>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</si>
  <si>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</si>
  <si>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</si>
  <si>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</si>
  <si>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</si>
  <si>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</si>
  <si>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</si>
  <si>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</si>
  <si>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</si>
  <si>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</si>
  <si>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</si>
  <si>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</si>
  <si>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</si>
  <si>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</si>
  <si>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</si>
  <si>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</si>
  <si>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</si>
  <si>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</si>
  <si>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</si>
  <si>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</si>
  <si>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</si>
  <si>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</si>
  <si>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</si>
  <si>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</si>
  <si>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</si>
  <si>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</si>
  <si>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</si>
  <si>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</si>
  <si>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</si>
  <si>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</si>
  <si>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</si>
  <si>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</si>
  <si>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</si>
  <si>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</si>
  <si>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</si>
  <si>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</si>
  <si>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</si>
  <si>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</si>
  <si>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</si>
  <si>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</si>
  <si>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</si>
  <si>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</si>
  <si>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</si>
  <si>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</si>
  <si>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</si>
  <si>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</si>
  <si>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</si>
  <si>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</si>
  <si>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</si>
  <si>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</si>
  <si>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</si>
  <si>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</si>
  <si>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</si>
  <si>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</si>
  <si>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</si>
  <si>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</si>
  <si>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</si>
  <si>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</si>
  <si>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</si>
  <si>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</si>
  <si>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</si>
  <si>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</si>
  <si>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</si>
  <si>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</si>
  <si>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</si>
  <si>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</si>
  <si>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</si>
  <si>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</si>
  <si>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</si>
  <si>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</si>
  <si>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</si>
  <si>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</si>
  <si>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</si>
  <si>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</si>
  <si>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</si>
  <si>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</si>
  <si>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</si>
  <si>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</si>
  <si>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</si>
  <si>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</si>
  <si>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</si>
  <si>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</si>
  <si>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</si>
  <si>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</si>
  <si>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</si>
  <si>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</si>
  <si>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</si>
  <si>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</si>
  <si>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</si>
  <si>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</si>
  <si>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</si>
  <si>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</si>
  <si>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</si>
  <si>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</si>
  <si>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</si>
  <si>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</si>
  <si>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</si>
  <si>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</si>
  <si>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</si>
  <si>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</si>
  <si>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</si>
  <si>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</si>
  <si>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</si>
  <si>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</si>
  <si>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</si>
  <si>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</si>
  <si>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</si>
  <si>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</si>
  <si>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</si>
  <si>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</si>
  <si>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</si>
  <si>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</si>
  <si>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</si>
  <si>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</si>
  <si>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</si>
  <si>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</si>
  <si>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</si>
  <si>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</si>
  <si>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</si>
  <si>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</si>
  <si>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</si>
  <si>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</si>
  <si>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</si>
  <si>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</si>
  <si>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</si>
  <si>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</si>
  <si>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</si>
  <si>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</si>
  <si>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</si>
  <si>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</si>
  <si>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</si>
  <si>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</si>
  <si>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</si>
  <si>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</si>
  <si>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</si>
  <si>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</si>
  <si>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</si>
  <si>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</si>
  <si>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</si>
  <si>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</si>
  <si>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</si>
  <si>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</si>
  <si>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</si>
  <si>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</si>
  <si>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</si>
  <si>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</si>
  <si>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</si>
  <si>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</si>
  <si>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</si>
  <si>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</si>
  <si>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</si>
  <si>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</si>
  <si>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</si>
  <si>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</si>
  <si>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</si>
  <si>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</si>
  <si>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</si>
  <si>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</si>
  <si>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</si>
  <si>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</si>
  <si>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</si>
  <si>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</si>
  <si>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</si>
  <si>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</si>
  <si>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</si>
  <si>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</si>
  <si>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</si>
  <si>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</si>
  <si>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</si>
  <si>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</si>
  <si>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</si>
  <si>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</si>
  <si>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</si>
  <si>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</si>
  <si>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</si>
  <si>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</si>
  <si>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</si>
  <si>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</si>
  <si>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</si>
  <si>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</si>
  <si>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</si>
  <si>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</si>
  <si>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</si>
  <si>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</si>
  <si>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</si>
  <si>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</si>
  <si>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</si>
  <si>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</si>
  <si>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</si>
  <si>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</si>
  <si>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</si>
  <si>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</si>
  <si>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</si>
  <si>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</si>
  <si>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</si>
  <si>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</si>
  <si>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</si>
  <si>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</si>
  <si>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</si>
  <si>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</si>
  <si>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</si>
  <si>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</si>
  <si>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</si>
  <si>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</si>
  <si>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</si>
  <si>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</si>
  <si>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</si>
  <si>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</si>
  <si>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</si>
  <si>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</si>
  <si>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</si>
  <si>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</si>
  <si>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</si>
  <si>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</si>
  <si>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</si>
  <si>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</si>
  <si>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</si>
  <si>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</si>
  <si>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</si>
  <si>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</si>
  <si>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</si>
  <si>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</si>
  <si>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</si>
  <si>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</si>
  <si>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</si>
  <si>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</si>
  <si>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</si>
  <si>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</si>
  <si>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</si>
  <si>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</si>
  <si>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</si>
  <si>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</si>
  <si>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</si>
  <si>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</si>
  <si>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</si>
  <si>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</si>
  <si>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</si>
  <si>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</si>
  <si>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</si>
  <si>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</si>
  <si>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</si>
  <si>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</si>
  <si>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</si>
  <si>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</si>
  <si>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</si>
  <si>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</si>
  <si>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</si>
  <si>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</si>
  <si>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</si>
  <si>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</si>
  <si>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</si>
  <si>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</si>
  <si>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</si>
  <si>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</si>
  <si>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</si>
  <si>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</si>
  <si>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</si>
  <si>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</si>
  <si>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</si>
  <si>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</si>
  <si>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</si>
  <si>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</si>
  <si>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</si>
  <si>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</si>
  <si>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</si>
  <si>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</si>
  <si>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</si>
  <si>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</si>
  <si>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</si>
  <si>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</si>
  <si>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</si>
  <si>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</si>
  <si>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</si>
  <si>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</si>
  <si>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</si>
  <si>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</si>
  <si>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</si>
  <si>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</si>
  <si>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</si>
  <si>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</si>
  <si>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</si>
  <si>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</si>
  <si>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</si>
  <si>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</si>
  <si>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</si>
  <si>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</si>
  <si>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</si>
  <si>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</si>
  <si>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</si>
  <si>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</si>
  <si>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</si>
  <si>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</si>
  <si>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</si>
  <si>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</si>
  <si>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</si>
  <si>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</si>
  <si>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</si>
  <si>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</si>
  <si>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</si>
  <si>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</si>
  <si>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</si>
  <si>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</si>
  <si>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</si>
  <si>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</si>
  <si>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</si>
  <si>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</si>
  <si>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</si>
  <si>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</si>
  <si>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</si>
  <si>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</si>
  <si>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</si>
  <si>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</si>
  <si>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</si>
  <si>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</si>
  <si>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</si>
  <si>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</si>
  <si>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</si>
  <si>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</si>
  <si>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</si>
  <si>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</si>
  <si>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</si>
  <si>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</si>
  <si>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</si>
  <si>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</si>
  <si>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</si>
  <si>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</si>
  <si>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</si>
  <si>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</si>
  <si>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</si>
  <si>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</si>
  <si>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</si>
  <si>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</si>
  <si>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</si>
  <si>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</si>
  <si>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</si>
  <si>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</si>
  <si>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</si>
  <si>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</si>
  <si>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</si>
  <si>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</si>
  <si>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</si>
  <si>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</si>
  <si>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</si>
  <si>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</si>
  <si>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</si>
  <si>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</si>
  <si>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</si>
  <si>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</si>
  <si>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</si>
  <si>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</si>
  <si>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</si>
  <si>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</si>
  <si>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</si>
  <si>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</si>
  <si>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</si>
  <si>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</si>
  <si>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</si>
  <si>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</si>
  <si>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</si>
  <si>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</si>
  <si>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</si>
  <si>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</si>
  <si>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</si>
  <si>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</si>
  <si>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</si>
  <si>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</si>
  <si>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</si>
  <si>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</si>
  <si>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</si>
  <si>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</si>
  <si>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</si>
  <si>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</si>
  <si>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</si>
  <si>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</si>
  <si>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</si>
  <si>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</si>
  <si>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</si>
  <si>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</si>
  <si>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</si>
  <si>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</si>
  <si>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</si>
  <si>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</si>
  <si>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</si>
  <si>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</si>
  <si>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</si>
  <si>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</si>
  <si>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</si>
  <si>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</si>
  <si>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</si>
  <si>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</si>
  <si>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</si>
  <si>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</si>
  <si>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</si>
  <si>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</si>
  <si>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</si>
  <si>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</si>
  <si>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</si>
  <si>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</si>
  <si>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</si>
  <si>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</si>
  <si>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</si>
  <si>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</si>
  <si>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</si>
  <si>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</si>
  <si>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</si>
  <si>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</si>
  <si>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</si>
  <si>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</si>
  <si>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</si>
  <si>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</si>
  <si>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</si>
  <si>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</si>
  <si>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</si>
  <si>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</si>
  <si>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</si>
  <si>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</si>
  <si>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</si>
  <si>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</si>
  <si>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</si>
  <si>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</si>
  <si>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</si>
  <si>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</si>
  <si>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</si>
  <si>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</si>
  <si>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</si>
  <si>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</si>
  <si>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</si>
  <si>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</si>
  <si>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</si>
  <si>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</si>
  <si>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</si>
  <si>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</si>
  <si>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</si>
  <si>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</si>
  <si>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</si>
  <si>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</si>
  <si>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</si>
  <si>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</si>
  <si>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</si>
  <si>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</si>
  <si>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</si>
  <si>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</si>
  <si>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</si>
  <si>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</si>
  <si>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</si>
  <si>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</si>
  <si>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</si>
  <si>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</si>
  <si>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</si>
  <si>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</si>
  <si>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</si>
  <si>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</si>
  <si>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</si>
  <si>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</si>
  <si>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</si>
  <si>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</si>
  <si>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</si>
  <si>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</si>
  <si>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</si>
  <si>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</si>
  <si>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</si>
  <si>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</si>
  <si>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</si>
  <si>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</si>
  <si>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</si>
  <si>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</si>
  <si>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</si>
  <si>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</si>
  <si>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</si>
  <si>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</si>
  <si>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</si>
  <si>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</si>
  <si>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</si>
  <si>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</si>
  <si>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</si>
  <si>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</si>
  <si>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</si>
  <si>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</si>
  <si>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</si>
  <si>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</si>
  <si>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</si>
  <si>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</si>
  <si>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</si>
  <si>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</si>
  <si>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</si>
  <si>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</si>
  <si>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</si>
  <si>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</si>
  <si>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</si>
  <si>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</si>
  <si>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</si>
  <si>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</si>
  <si>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</si>
  <si>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</si>
  <si>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</si>
  <si>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</si>
  <si>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</si>
  <si>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</si>
  <si>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</si>
  <si>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</si>
  <si>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</si>
  <si>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</si>
  <si>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</si>
  <si>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</si>
  <si>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</si>
  <si>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</si>
  <si>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</si>
  <si>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</si>
  <si>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</si>
  <si>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</si>
  <si>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</si>
  <si>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</si>
  <si>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</si>
  <si>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</si>
  <si>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</si>
  <si>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</si>
  <si>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</si>
  <si>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</si>
  <si>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</si>
  <si>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</si>
  <si>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</si>
  <si>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</si>
  <si>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</si>
  <si>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</si>
  <si>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</si>
  <si>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</si>
  <si>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</si>
  <si>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</si>
  <si>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</si>
  <si>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</si>
  <si>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</si>
  <si>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</si>
  <si>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</si>
  <si>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</si>
  <si>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</si>
  <si>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</si>
  <si>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</si>
  <si>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</si>
  <si>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</si>
  <si>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</si>
  <si>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</si>
  <si>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</si>
  <si>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</si>
  <si>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</si>
  <si>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</si>
  <si>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</si>
  <si>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</si>
  <si>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</si>
  <si>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</si>
  <si>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</si>
  <si>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</si>
  <si>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</si>
  <si>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</si>
  <si>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</si>
  <si>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</si>
  <si>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</si>
  <si>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</si>
  <si>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</si>
  <si>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</si>
  <si>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</si>
  <si>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</si>
  <si>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</si>
  <si>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</si>
  <si>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</si>
  <si>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</si>
  <si>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</si>
  <si>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</si>
  <si>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</si>
  <si>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</si>
  <si>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</si>
  <si>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</si>
  <si>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</si>
  <si>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</si>
  <si>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</si>
  <si>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</si>
  <si>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</si>
  <si>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</si>
  <si>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</si>
  <si>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</si>
  <si>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</si>
  <si>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</si>
  <si>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</si>
  <si>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</si>
  <si>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</si>
  <si>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</si>
  <si>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</si>
  <si>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</si>
  <si>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</si>
  <si>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</si>
  <si>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</si>
  <si>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</si>
  <si>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</si>
  <si>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</si>
  <si>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</si>
  <si>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</si>
  <si>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</si>
  <si>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</si>
  <si>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</si>
  <si>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</si>
  <si>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</si>
  <si>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</si>
  <si>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</si>
  <si>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</si>
  <si>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</si>
  <si>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</si>
  <si>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</si>
  <si>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</si>
  <si>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</si>
  <si>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</si>
  <si>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</si>
  <si>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</si>
  <si>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</si>
  <si>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</si>
  <si>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</si>
  <si>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</si>
  <si>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</si>
  <si>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</si>
  <si>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</si>
  <si>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</si>
  <si>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</si>
  <si>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</si>
  <si>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</si>
  <si>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</si>
  <si>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</si>
  <si>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</si>
  <si>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</si>
  <si>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</si>
  <si>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</si>
  <si>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</si>
  <si>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</si>
  <si>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</si>
  <si>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</si>
  <si>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</si>
  <si>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</si>
  <si>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</si>
  <si>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</si>
  <si>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</si>
  <si>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</si>
  <si>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</si>
  <si>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</si>
  <si>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</si>
  <si>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</si>
  <si>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</si>
  <si>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</si>
  <si>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</si>
  <si>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</si>
  <si>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</si>
  <si>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</si>
  <si>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</si>
  <si>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</si>
  <si>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</si>
  <si>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</si>
  <si>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</si>
  <si>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</si>
  <si>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</si>
  <si>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</si>
  <si>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</si>
  <si>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</si>
  <si>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</si>
  <si>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</si>
  <si>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</si>
  <si>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</si>
  <si>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</si>
  <si>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</si>
  <si>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</si>
  <si>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</si>
  <si>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</si>
  <si>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</si>
  <si>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</si>
  <si>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</si>
  <si>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</si>
  <si>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</si>
  <si>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</si>
  <si>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</si>
  <si>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</si>
  <si>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</si>
  <si>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</si>
  <si>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</si>
  <si>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</si>
  <si>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</si>
  <si>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</si>
  <si>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</si>
  <si>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</si>
  <si>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</si>
  <si>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</si>
  <si>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</si>
  <si>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</si>
  <si>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</si>
  <si>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</si>
  <si>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</si>
  <si>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</si>
  <si>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</si>
  <si>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</si>
  <si>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</si>
  <si>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</si>
  <si>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</si>
  <si>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</si>
  <si>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</si>
  <si>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</si>
  <si>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</si>
  <si>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</si>
  <si>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</si>
  <si>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</si>
  <si>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</si>
  <si>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</si>
  <si>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</si>
  <si>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</si>
  <si>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</si>
  <si>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</si>
  <si>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</si>
  <si>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</si>
  <si>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</si>
  <si>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</si>
  <si>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</si>
  <si>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</si>
  <si>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</si>
  <si>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</si>
  <si>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</si>
  <si>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</si>
  <si>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</si>
  <si>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</si>
  <si>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</si>
  <si>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</si>
  <si>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</si>
  <si>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</si>
  <si>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</si>
  <si>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</si>
  <si>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</si>
  <si>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</si>
  <si>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</si>
  <si>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</si>
  <si>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</si>
  <si>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</si>
  <si>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</si>
  <si>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</si>
  <si>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</si>
  <si>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</si>
  <si>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</si>
  <si>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</si>
  <si>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</si>
  <si>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</si>
  <si>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</si>
  <si>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</si>
  <si>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</si>
  <si>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</si>
  <si>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</si>
  <si>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</si>
  <si>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</si>
  <si>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</si>
  <si>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</si>
  <si>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</si>
  <si>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</si>
  <si>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</si>
  <si>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</si>
  <si>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</si>
  <si>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</si>
  <si>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</si>
  <si>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</si>
  <si>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</si>
  <si>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</si>
  <si>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</si>
  <si>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</si>
  <si>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</si>
  <si>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</si>
  <si>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</si>
  <si>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</si>
  <si>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</si>
  <si>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</si>
  <si>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</si>
  <si>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</si>
  <si>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</si>
  <si>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</si>
  <si>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</si>
  <si>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</si>
  <si>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</si>
  <si>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</si>
  <si>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</si>
  <si>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</si>
  <si>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</si>
  <si>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</si>
  <si>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</si>
  <si>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</si>
  <si>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</si>
  <si>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</si>
  <si>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</si>
  <si>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</si>
  <si>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</si>
  <si>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</si>
  <si>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</si>
  <si>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</si>
  <si>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</si>
  <si>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</si>
  <si>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</si>
  <si>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</si>
  <si>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</si>
  <si>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</si>
  <si>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</si>
  <si>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</si>
  <si>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</si>
  <si>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</si>
  <si>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</si>
  <si>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</si>
  <si>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</si>
  <si>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</si>
  <si>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</si>
  <si>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</si>
  <si>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</si>
  <si>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</si>
  <si>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</si>
  <si>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</si>
  <si>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</si>
  <si>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</si>
  <si>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</si>
  <si>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</si>
  <si>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</si>
  <si>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</si>
  <si>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</si>
  <si>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</si>
  <si>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</si>
  <si>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</si>
  <si>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</si>
  <si>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</si>
  <si>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</si>
  <si>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</si>
  <si>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</si>
  <si>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</si>
  <si>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</si>
  <si>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</si>
  <si>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</si>
  <si>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</si>
  <si>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</si>
  <si>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</si>
  <si>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</si>
  <si>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</si>
  <si>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</si>
  <si>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</si>
  <si>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</si>
  <si>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</si>
  <si>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</si>
  <si>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</si>
  <si>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</si>
  <si>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</si>
  <si>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</si>
  <si>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</si>
  <si>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</si>
  <si>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</si>
  <si>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</si>
  <si>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</si>
  <si>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</si>
  <si>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</si>
  <si>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</si>
  <si>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</si>
  <si>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</si>
  <si>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</si>
  <si>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</si>
  <si>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</si>
  <si>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</si>
  <si>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</si>
  <si>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</si>
  <si>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</si>
  <si>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</si>
  <si>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</si>
  <si>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</si>
  <si>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</si>
  <si>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</si>
  <si>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</si>
  <si>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</si>
  <si>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</si>
  <si>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</si>
  <si>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</si>
  <si>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</si>
  <si>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</si>
  <si>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</si>
  <si>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</si>
  <si>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</si>
  <si>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</si>
  <si>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</si>
  <si>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</si>
  <si>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</si>
  <si>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</si>
  <si>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</si>
  <si>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</si>
  <si>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</si>
  <si>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</si>
  <si>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</si>
  <si>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</si>
  <si>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</si>
  <si>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</si>
  <si>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</si>
  <si>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</si>
  <si>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</si>
  <si>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</si>
  <si>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</si>
  <si>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</si>
  <si>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</si>
  <si>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</si>
  <si>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</si>
  <si>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</si>
  <si>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</si>
  <si>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</si>
  <si>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</si>
  <si>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</si>
  <si>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</si>
  <si>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</si>
  <si>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</si>
  <si>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</si>
  <si>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</si>
  <si>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</si>
  <si>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</si>
  <si>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</si>
  <si>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</si>
  <si>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</si>
  <si>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</si>
  <si>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</si>
  <si>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</si>
  <si>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</si>
  <si>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</si>
  <si>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</si>
  <si>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</si>
  <si>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</si>
  <si>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</si>
  <si>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</si>
  <si>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</si>
  <si>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</si>
  <si>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</si>
  <si>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</si>
  <si>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</si>
  <si>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</si>
  <si>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</si>
  <si>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</si>
  <si>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</si>
  <si>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</si>
  <si>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</si>
  <si>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</si>
  <si>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</si>
  <si>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</si>
  <si>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</si>
  <si>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</si>
  <si>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</si>
  <si>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</si>
  <si>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</si>
  <si>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</si>
  <si>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</si>
  <si>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</si>
  <si>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</si>
  <si>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</si>
  <si>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</si>
  <si>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</si>
  <si>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</si>
  <si>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</si>
  <si>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</si>
  <si>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</si>
  <si>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</si>
  <si>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</si>
  <si>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</si>
  <si>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</si>
  <si>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</si>
  <si>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</si>
  <si>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</si>
  <si>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</si>
  <si>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</si>
  <si>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</si>
  <si>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</si>
  <si>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</si>
  <si>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</si>
  <si>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</si>
  <si>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</si>
  <si>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</si>
  <si>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</si>
  <si>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</si>
  <si>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</si>
  <si>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</si>
  <si>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</si>
  <si>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</si>
  <si>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</si>
  <si>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</si>
  <si>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</si>
  <si>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</si>
  <si>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</si>
  <si>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</si>
  <si>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</si>
  <si>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</si>
  <si>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</si>
  <si>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</si>
  <si>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</si>
  <si>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</si>
  <si>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</si>
  <si>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</si>
  <si>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</si>
  <si>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</si>
  <si>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</si>
  <si>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</si>
  <si>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</si>
  <si>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</si>
  <si>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</si>
  <si>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</si>
  <si>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</si>
  <si>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</si>
  <si>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</si>
  <si>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</si>
  <si>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</si>
  <si>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</si>
  <si>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</si>
  <si>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</si>
  <si>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</si>
  <si>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</si>
  <si>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</si>
  <si>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</si>
  <si>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</si>
  <si>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</si>
  <si>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</si>
  <si>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</si>
  <si>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</si>
  <si>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</si>
  <si>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</si>
  <si>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</si>
  <si>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</si>
  <si>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</si>
  <si>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</si>
  <si>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</si>
  <si>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</si>
  <si>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</si>
  <si>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</si>
  <si>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</si>
  <si>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</si>
  <si>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</si>
  <si>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</si>
  <si>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</si>
  <si>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</si>
  <si>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</si>
  <si>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</si>
  <si>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</si>
  <si>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</si>
  <si>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</si>
  <si>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</si>
  <si>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</si>
  <si>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</si>
  <si>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</si>
  <si>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</si>
  <si>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</si>
  <si>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</si>
  <si>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</si>
  <si>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</si>
  <si>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</si>
  <si>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</si>
  <si>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</si>
  <si>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</si>
  <si>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</si>
  <si>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</si>
  <si>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</si>
  <si>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</si>
  <si>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</si>
  <si>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</si>
  <si>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</si>
  <si>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</si>
  <si>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</si>
  <si>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</si>
  <si>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</si>
  <si>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</si>
  <si>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</si>
  <si>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</si>
  <si>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</si>
  <si>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</si>
  <si>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</si>
  <si>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</si>
  <si>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</si>
  <si>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</si>
  <si>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</si>
  <si>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</si>
  <si>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</si>
  <si>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</si>
  <si>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</si>
  <si>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</si>
  <si>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</si>
  <si>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</si>
  <si>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</si>
  <si>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</si>
  <si>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</si>
  <si>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</si>
  <si>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</si>
  <si>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</si>
  <si>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</si>
  <si>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</si>
  <si>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</si>
  <si>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</si>
  <si>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</si>
  <si>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</si>
  <si>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</si>
  <si>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</si>
  <si>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</si>
  <si>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</si>
  <si>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</si>
  <si>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</si>
  <si>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</si>
  <si>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</si>
  <si>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</si>
  <si>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</si>
  <si>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</si>
  <si>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</si>
  <si>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</si>
  <si>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</si>
  <si>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</si>
  <si>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</si>
  <si>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</si>
  <si>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</si>
  <si>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</si>
  <si>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</si>
  <si>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</si>
  <si>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</si>
  <si>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</si>
  <si>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</si>
  <si>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</si>
  <si>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</si>
  <si>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</si>
  <si>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</si>
  <si>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</si>
  <si>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</si>
  <si>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</si>
  <si>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</si>
  <si>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</si>
  <si>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</si>
  <si>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</si>
  <si>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</si>
  <si>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</si>
  <si>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</si>
  <si>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</si>
  <si>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</si>
  <si>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</si>
  <si>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</si>
  <si>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</si>
  <si>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</si>
  <si>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</si>
  <si>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</si>
  <si>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</si>
  <si>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</si>
  <si>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</si>
  <si>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</si>
  <si>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</si>
  <si>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</si>
  <si>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</si>
  <si>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</si>
  <si>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</si>
  <si>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</si>
  <si>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</si>
  <si>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</si>
  <si>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</si>
  <si>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</si>
  <si>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</si>
  <si>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</si>
  <si>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</si>
  <si>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</si>
  <si>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</si>
  <si>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</si>
  <si>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</si>
  <si>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</si>
  <si>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</si>
  <si>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</si>
  <si>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</si>
  <si>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</si>
  <si>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</si>
  <si>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</si>
  <si>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</si>
  <si>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</si>
  <si>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</si>
  <si>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</si>
  <si>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</si>
  <si>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</si>
  <si>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</si>
  <si>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</si>
  <si>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</si>
  <si>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</si>
  <si>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</si>
  <si>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</si>
  <si>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</si>
  <si>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</si>
  <si>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</si>
  <si>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</si>
  <si>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</si>
  <si>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</si>
  <si>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</si>
  <si>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</si>
  <si>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</si>
  <si>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</si>
  <si>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</si>
  <si>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</si>
  <si>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</si>
  <si>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</si>
  <si>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</si>
  <si>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</si>
  <si>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</si>
  <si>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</si>
  <si>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</si>
  <si>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</si>
  <si>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</si>
  <si>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</si>
  <si>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</si>
  <si>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</si>
  <si>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</si>
  <si>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</si>
  <si>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</si>
  <si>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</si>
  <si>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</si>
  <si>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</si>
  <si>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</si>
  <si>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</si>
  <si>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</si>
  <si>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</si>
  <si>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</si>
  <si>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</si>
  <si>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</si>
  <si>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</si>
  <si>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</si>
  <si>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</si>
  <si>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</si>
  <si>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</si>
  <si>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</si>
  <si>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</si>
  <si>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</si>
  <si>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</si>
  <si>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</si>
  <si>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</si>
  <si>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</si>
  <si>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</si>
  <si>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</si>
  <si>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</si>
  <si>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</si>
  <si>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</si>
  <si>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</si>
  <si>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</si>
  <si>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</si>
  <si>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</si>
  <si>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</si>
  <si>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</si>
  <si>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</si>
  <si>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</si>
  <si>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</si>
  <si>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</si>
  <si>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</si>
  <si>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</si>
  <si>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</si>
  <si>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</si>
  <si>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</si>
  <si>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</si>
  <si>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</si>
  <si>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</si>
  <si>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</si>
  <si>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</si>
  <si>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</si>
  <si>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</si>
  <si>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</si>
  <si>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</si>
  <si>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</si>
  <si>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</si>
  <si>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</si>
  <si>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</si>
  <si>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</si>
  <si>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</si>
  <si>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</si>
  <si>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</si>
  <si>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</si>
  <si>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</si>
  <si>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</si>
  <si>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</si>
  <si>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</si>
  <si>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</si>
  <si>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</si>
  <si>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</si>
  <si>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</si>
  <si>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</si>
  <si>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</si>
  <si>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</si>
  <si>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</si>
  <si>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</si>
  <si>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</si>
  <si>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</si>
  <si>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</si>
  <si>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</si>
  <si>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</si>
  <si>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</si>
  <si>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</si>
  <si>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</si>
  <si>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</si>
  <si>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</si>
  <si>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</si>
  <si>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</si>
  <si>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</si>
  <si>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</si>
  <si>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</si>
  <si>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</si>
  <si>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</si>
  <si>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</si>
  <si>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</si>
  <si>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</si>
  <si>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</si>
  <si>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</si>
  <si>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</si>
  <si>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</si>
  <si>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</si>
  <si>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</si>
  <si>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</si>
  <si>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</si>
  <si>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</si>
  <si>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</si>
  <si>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</si>
  <si>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</si>
  <si>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</si>
  <si>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</si>
  <si>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</si>
  <si>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</si>
  <si>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</si>
  <si>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</si>
  <si>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</si>
  <si>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</si>
  <si>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</si>
  <si>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</si>
  <si>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</si>
  <si>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</si>
  <si>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</si>
  <si>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</si>
  <si>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</si>
  <si>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</si>
  <si>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</si>
  <si>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</si>
  <si>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</si>
  <si>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</si>
  <si>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</si>
  <si>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</si>
  <si>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</si>
  <si>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</si>
  <si>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</si>
  <si>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</si>
  <si>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</si>
  <si>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</si>
  <si>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</si>
  <si>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</si>
  <si>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</si>
  <si>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</si>
  <si>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</si>
  <si>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</si>
  <si>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</si>
  <si>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</si>
  <si>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</si>
  <si>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</si>
  <si>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</si>
  <si>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</si>
  <si>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</si>
  <si>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</si>
  <si>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</si>
  <si>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</si>
  <si>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</si>
  <si>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</si>
  <si>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</si>
  <si>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</si>
  <si>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</si>
  <si>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</si>
  <si>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</si>
  <si>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</si>
  <si>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</si>
  <si>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</si>
  <si>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</si>
  <si>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</si>
  <si>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</si>
  <si>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</si>
  <si>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</si>
  <si>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</si>
  <si>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</si>
  <si>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</si>
  <si>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</si>
  <si>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</si>
  <si>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</si>
  <si>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</si>
  <si>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</si>
  <si>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</si>
  <si>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</si>
  <si>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</si>
  <si>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</si>
  <si>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</si>
  <si>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</si>
  <si>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</si>
  <si>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</si>
  <si>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</si>
  <si>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</si>
  <si>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</si>
  <si>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</si>
  <si>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</si>
  <si>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</si>
  <si>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</si>
  <si>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</si>
  <si>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</si>
  <si>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</si>
  <si>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</si>
  <si>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</si>
  <si>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</si>
  <si>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</si>
  <si>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</si>
  <si>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</si>
  <si>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</si>
  <si>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</si>
  <si>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</si>
  <si>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</si>
  <si>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</si>
  <si>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</si>
  <si>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</si>
  <si>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</si>
  <si>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</si>
  <si>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</si>
  <si>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</si>
  <si>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</si>
  <si>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</si>
  <si>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</si>
  <si>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</si>
  <si>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</si>
  <si>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</si>
  <si>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</si>
  <si>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</si>
  <si>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</si>
  <si>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</si>
  <si>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</si>
  <si>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</si>
  <si>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</si>
  <si>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</si>
  <si>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</si>
  <si>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</si>
  <si>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</si>
  <si>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</si>
  <si>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</si>
  <si>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</si>
  <si>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</si>
  <si>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</si>
  <si>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</si>
  <si>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</si>
  <si>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</si>
  <si>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</si>
  <si>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</si>
  <si>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</si>
  <si>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</si>
  <si>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</si>
  <si>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</si>
  <si>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</si>
  <si>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</si>
  <si>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</si>
  <si>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</si>
  <si>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</si>
  <si>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</si>
  <si>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</si>
  <si>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</si>
  <si>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</si>
  <si>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</si>
  <si>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</si>
  <si>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</si>
  <si>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</si>
  <si>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</si>
  <si>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</si>
  <si>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</si>
  <si>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</si>
  <si>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</si>
  <si>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</si>
  <si>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</si>
  <si>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</si>
  <si>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</si>
  <si>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</si>
  <si>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</si>
  <si>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</si>
  <si>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</si>
  <si>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</si>
  <si>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</si>
  <si>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</si>
  <si>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</si>
  <si>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</si>
  <si>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</si>
  <si>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</si>
  <si>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</si>
  <si>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</si>
  <si>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</si>
  <si>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</si>
  <si>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</si>
  <si>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</si>
  <si>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</si>
  <si>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</si>
  <si>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</si>
  <si>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</si>
  <si>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</si>
  <si>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</si>
  <si>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</si>
  <si>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</si>
  <si>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</si>
  <si>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</si>
  <si>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</si>
  <si>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</si>
  <si>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</si>
  <si>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</si>
  <si>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</si>
  <si>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</si>
  <si>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</si>
  <si>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</si>
  <si>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</si>
  <si>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</si>
  <si>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</si>
  <si>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</si>
  <si>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</si>
  <si>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</si>
  <si>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</si>
  <si>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</si>
  <si>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</si>
  <si>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</si>
  <si>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</si>
  <si>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</si>
  <si>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</si>
  <si>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</si>
  <si>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</si>
  <si>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</si>
  <si>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</si>
  <si>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</si>
  <si>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</si>
  <si>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</si>
  <si>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</si>
  <si>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</si>
  <si>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</si>
  <si>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</si>
  <si>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</si>
  <si>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</si>
  <si>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</si>
  <si>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</si>
  <si>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</si>
  <si>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</si>
  <si>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</si>
  <si>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</si>
  <si>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</si>
  <si>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</si>
  <si>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</si>
  <si>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</si>
  <si>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</si>
  <si>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</si>
  <si>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</si>
  <si>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</si>
  <si>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</si>
  <si>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</si>
  <si>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</si>
  <si>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</si>
  <si>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</si>
  <si>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</si>
  <si>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</si>
  <si>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</si>
  <si>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</si>
  <si>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</si>
  <si>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</si>
  <si>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</si>
  <si>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</si>
  <si>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</si>
  <si>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</si>
  <si>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</si>
  <si>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</si>
  <si>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</si>
  <si>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</si>
  <si>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</si>
  <si>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</si>
  <si>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</si>
  <si>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</si>
  <si>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</si>
  <si>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</si>
  <si>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</si>
  <si>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</si>
  <si>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</si>
  <si>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</si>
  <si>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</si>
  <si>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</si>
  <si>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</si>
  <si>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</si>
  <si>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</si>
  <si>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</si>
  <si>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</si>
  <si>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</si>
  <si>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</si>
  <si>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</si>
  <si>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</si>
  <si>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</si>
  <si>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</si>
  <si>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</si>
  <si>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</si>
  <si>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</si>
  <si>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</si>
  <si>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</si>
  <si>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</si>
  <si>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</si>
  <si>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</si>
  <si>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</si>
  <si>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</si>
  <si>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</si>
  <si>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</si>
  <si>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</si>
  <si>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</si>
  <si>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</si>
  <si>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</si>
  <si>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</si>
  <si>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</si>
  <si>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</si>
  <si>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</si>
  <si>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</si>
  <si>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</si>
  <si>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</si>
  <si>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</si>
  <si>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</si>
  <si>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</si>
  <si>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</si>
  <si>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</si>
  <si>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</si>
  <si>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</si>
  <si>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</si>
  <si>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</si>
  <si>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</si>
  <si>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</si>
  <si>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</si>
  <si>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</si>
  <si>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</si>
  <si>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</si>
  <si>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</si>
  <si>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</si>
  <si>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</si>
  <si>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</si>
  <si>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</si>
  <si>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</si>
  <si>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</si>
  <si>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</si>
  <si>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</si>
  <si>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</si>
  <si>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</si>
  <si>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</si>
  <si>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</si>
  <si>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</si>
  <si>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</si>
  <si>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</si>
  <si>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</si>
  <si>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</si>
  <si>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</si>
  <si>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</si>
  <si>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</si>
  <si>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</si>
  <si>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</si>
  <si>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</si>
  <si>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</si>
  <si>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</si>
  <si>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</si>
  <si>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</si>
  <si>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</si>
  <si>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</si>
  <si>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</si>
  <si>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</si>
  <si>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</si>
  <si>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</si>
  <si>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</si>
  <si>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</si>
  <si>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</si>
  <si>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</si>
  <si>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</si>
  <si>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</si>
  <si>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</si>
  <si>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</si>
  <si>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</si>
  <si>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</si>
  <si>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</si>
  <si>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</si>
  <si>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</si>
  <si>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</si>
  <si>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</si>
  <si>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</si>
  <si>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</si>
  <si>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</si>
  <si>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</si>
  <si>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</si>
  <si>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</si>
  <si>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</si>
  <si>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</si>
  <si>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</si>
  <si>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</si>
  <si>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</si>
  <si>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</si>
  <si>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</si>
  <si>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</si>
  <si>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</si>
  <si>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</si>
  <si>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</si>
  <si>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</si>
  <si>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</si>
  <si>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</si>
  <si>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</si>
  <si>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</si>
  <si>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</si>
  <si>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</si>
  <si>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</si>
  <si>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</si>
  <si>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</si>
  <si>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</si>
  <si>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</si>
  <si>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</si>
  <si>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</si>
  <si>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</si>
  <si>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</si>
  <si>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</si>
  <si>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</si>
  <si>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</si>
  <si>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</si>
  <si>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</si>
  <si>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</si>
  <si>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</si>
  <si>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</si>
  <si>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</si>
  <si>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</si>
  <si>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</si>
  <si>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</si>
  <si>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</si>
  <si>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</si>
  <si>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</si>
  <si>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</si>
  <si>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</si>
  <si>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</si>
  <si>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</si>
  <si>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</si>
  <si>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</si>
  <si>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</si>
  <si>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</si>
  <si>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</si>
  <si>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</si>
  <si>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</si>
  <si>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</si>
  <si>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</si>
  <si>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</si>
  <si>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</si>
  <si>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</si>
  <si>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</si>
  <si>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</si>
  <si>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</si>
  <si>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</si>
  <si>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</si>
  <si>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</si>
  <si>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</si>
  <si>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</si>
  <si>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</si>
  <si>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</si>
  <si>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</si>
  <si>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</si>
  <si>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</si>
  <si>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</si>
  <si>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</si>
  <si>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</si>
  <si>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</si>
  <si>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</si>
  <si>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</si>
  <si>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</si>
  <si>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</si>
  <si>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</si>
  <si>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</si>
  <si>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</si>
  <si>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</si>
  <si>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</si>
  <si>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</si>
  <si>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</si>
  <si>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</si>
  <si>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</si>
  <si>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</si>
  <si>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</si>
  <si>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</si>
  <si>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</si>
  <si>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</si>
  <si>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</si>
  <si>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</si>
  <si>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</si>
  <si>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</si>
  <si>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</si>
  <si>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</si>
  <si>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</si>
  <si>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</si>
  <si>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</si>
  <si>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</si>
  <si>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</si>
  <si>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</si>
  <si>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</si>
  <si>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</si>
  <si>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</si>
  <si>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</si>
  <si>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</si>
  <si>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</si>
  <si>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</si>
  <si>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</si>
  <si>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</si>
  <si>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</si>
  <si>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</si>
  <si>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</si>
  <si>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</si>
  <si>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</si>
  <si>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</si>
  <si>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</si>
  <si>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</si>
  <si>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</si>
  <si>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</si>
  <si>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</si>
  <si>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</si>
  <si>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</si>
  <si>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</si>
  <si>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</si>
  <si>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</si>
  <si>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</si>
  <si>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</si>
  <si>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</si>
  <si>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</si>
  <si>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</si>
  <si>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</si>
  <si>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</si>
  <si>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</si>
  <si>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</si>
  <si>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</si>
  <si>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</si>
  <si>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</si>
  <si>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</si>
  <si>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</si>
  <si>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</si>
  <si>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</si>
  <si>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</si>
  <si>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</si>
  <si>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</si>
  <si>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</si>
  <si>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</si>
  <si>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</si>
  <si>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</si>
  <si>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</si>
  <si>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</si>
  <si>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</si>
  <si>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</si>
  <si>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</si>
  <si>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</si>
  <si>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</si>
  <si>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</si>
  <si>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</si>
  <si>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</si>
  <si>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</si>
  <si>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</si>
  <si>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</si>
  <si>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</si>
  <si>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</si>
  <si>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</si>
  <si>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</si>
  <si>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</si>
  <si>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</si>
  <si>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</si>
  <si>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</si>
  <si>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</si>
  <si>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</si>
  <si>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</si>
  <si>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</si>
  <si>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</si>
  <si>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</si>
  <si>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</si>
  <si>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</si>
  <si>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</si>
  <si>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</si>
  <si>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</si>
  <si>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</si>
  <si>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</si>
  <si>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</si>
  <si>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</si>
  <si>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</si>
  <si>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</si>
  <si>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</si>
  <si>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</si>
  <si>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</si>
  <si>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</si>
  <si>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</si>
  <si>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</si>
  <si>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</si>
  <si>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</si>
  <si>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</si>
  <si>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</si>
  <si>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</si>
  <si>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</si>
  <si>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</si>
  <si>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</si>
  <si>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</si>
  <si>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</si>
  <si>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</si>
  <si>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</si>
  <si>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</si>
  <si>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</si>
  <si>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</si>
  <si>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</si>
  <si>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</si>
  <si>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</si>
  <si>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</si>
  <si>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</si>
  <si>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</si>
  <si>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</si>
  <si>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</si>
  <si>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</si>
  <si>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</si>
  <si>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</si>
  <si>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</si>
  <si>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</si>
  <si>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</si>
  <si>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</si>
  <si>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</si>
  <si>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</si>
  <si>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</si>
  <si>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</si>
  <si>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</si>
  <si>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</si>
  <si>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</si>
  <si>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</si>
  <si>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</si>
  <si>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</si>
  <si>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</si>
  <si>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</si>
  <si>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</si>
  <si>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</si>
  <si>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</si>
  <si>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</si>
  <si>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</si>
  <si>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</si>
  <si>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</si>
  <si>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</si>
  <si>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</si>
  <si>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</si>
  <si>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</si>
  <si>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</si>
  <si>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</si>
  <si>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</si>
  <si>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</si>
  <si>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</si>
  <si>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</si>
  <si>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</si>
  <si>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</si>
  <si>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</si>
  <si>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</si>
  <si>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</si>
  <si>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</si>
  <si>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</si>
  <si>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</si>
  <si>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</si>
  <si>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</si>
  <si>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</si>
  <si>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</si>
  <si>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</si>
  <si>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</si>
  <si>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</si>
  <si>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</si>
  <si>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</si>
  <si>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</si>
  <si>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</si>
  <si>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</si>
  <si>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</si>
  <si>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</si>
  <si>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</si>
  <si>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</si>
  <si>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</si>
  <si>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</si>
  <si>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</si>
  <si>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</si>
  <si>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</si>
  <si>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</si>
  <si>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</si>
  <si>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</si>
  <si>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</si>
  <si>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</si>
  <si>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</si>
  <si>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</si>
  <si>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</si>
  <si>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</si>
  <si>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</si>
  <si>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</si>
  <si>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</si>
  <si>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</si>
  <si>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</si>
  <si>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</si>
  <si>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</si>
  <si>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</si>
  <si>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</si>
  <si>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</si>
  <si>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</si>
  <si>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</si>
  <si>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</si>
  <si>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</si>
  <si>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</si>
  <si>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</si>
  <si>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</si>
  <si>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</si>
  <si>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</si>
  <si>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</si>
  <si>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</si>
  <si>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</si>
  <si>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</si>
  <si>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</si>
  <si>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</si>
  <si>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</si>
  <si>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</si>
  <si>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</si>
  <si>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</si>
  <si>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</si>
  <si>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</si>
  <si>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</si>
  <si>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</si>
  <si>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</si>
  <si>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</si>
  <si>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</si>
  <si>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</si>
  <si>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</si>
  <si>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</si>
  <si>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</si>
  <si>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</si>
  <si>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</si>
  <si>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</si>
  <si>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</si>
  <si>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</si>
  <si>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</si>
  <si>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</si>
  <si>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</si>
  <si>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</si>
  <si>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</si>
  <si>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</si>
  <si>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</si>
  <si>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</si>
  <si>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</si>
  <si>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</si>
  <si>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</si>
  <si>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</si>
  <si>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</si>
  <si>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</si>
  <si>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</si>
  <si>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</si>
  <si>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</si>
  <si>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</si>
  <si>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</si>
  <si>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</si>
  <si>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</si>
  <si>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</si>
  <si>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</si>
  <si>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</si>
  <si>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</si>
  <si>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</si>
  <si>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</si>
  <si>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</si>
  <si>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</si>
  <si>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</si>
  <si>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</si>
  <si>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</si>
  <si>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</si>
  <si>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</si>
  <si>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</si>
  <si>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</si>
  <si>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</si>
  <si>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</si>
  <si>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</si>
  <si>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</si>
  <si>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</si>
  <si>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</si>
  <si>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</si>
  <si>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</si>
  <si>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</si>
  <si>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</si>
  <si>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</si>
  <si>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</si>
  <si>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</si>
  <si>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</si>
  <si>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</si>
  <si>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</si>
  <si>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</si>
  <si>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</si>
  <si>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</si>
  <si>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</si>
  <si>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</si>
  <si>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</si>
  <si>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</si>
  <si>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</si>
  <si>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</si>
  <si>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</si>
  <si>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</si>
  <si>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</si>
  <si>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</si>
  <si>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</si>
  <si>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</si>
  <si>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</si>
  <si>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</si>
  <si>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</si>
  <si>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</si>
  <si>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</si>
  <si>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</si>
  <si>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</si>
  <si>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</si>
  <si>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</si>
  <si>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</si>
  <si>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</si>
  <si>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</si>
  <si>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</si>
  <si>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</si>
  <si>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</si>
  <si>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</si>
  <si>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</si>
  <si>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</si>
  <si>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</si>
  <si>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</si>
  <si>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</si>
  <si>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</si>
  <si>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</si>
  <si>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</si>
  <si>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</si>
  <si>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</si>
  <si>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</si>
  <si>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</si>
  <si>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</si>
  <si>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</si>
  <si>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</si>
  <si>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</si>
  <si>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</si>
  <si>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</si>
  <si>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</si>
  <si>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</si>
  <si>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</si>
  <si>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</si>
  <si>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</si>
  <si>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</si>
  <si>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</si>
  <si>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</si>
  <si>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</si>
  <si>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</si>
  <si>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</si>
  <si>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</si>
  <si>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</si>
  <si>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</si>
  <si>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</si>
  <si>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</si>
  <si>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</si>
  <si>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</si>
  <si>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</si>
  <si>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</si>
  <si>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</si>
  <si>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</si>
  <si>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</si>
  <si>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</si>
  <si>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</si>
  <si>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</si>
  <si>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</si>
  <si>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</si>
  <si>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</si>
  <si>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</si>
  <si>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</si>
  <si>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</si>
  <si>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</si>
  <si>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</si>
  <si>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</si>
  <si>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</si>
  <si>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</si>
  <si>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</si>
  <si>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</si>
  <si>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</si>
  <si>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</si>
  <si>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</si>
  <si>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</si>
  <si>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</si>
  <si>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</si>
  <si>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</si>
  <si>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</si>
  <si>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</si>
  <si>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</si>
  <si>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</si>
  <si>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</si>
  <si>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</si>
  <si>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</si>
  <si>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</si>
  <si>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</si>
  <si>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</si>
  <si>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</si>
  <si>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</si>
  <si>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</si>
  <si>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</si>
  <si>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</si>
  <si>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</si>
  <si>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</si>
  <si>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</si>
  <si>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</si>
  <si>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</si>
  <si>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</si>
  <si>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</si>
  <si>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</si>
  <si>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</si>
  <si>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</si>
  <si>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</si>
  <si>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</si>
  <si>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</si>
  <si>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</si>
  <si>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</si>
  <si>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</si>
  <si>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</si>
  <si>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</si>
  <si>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</si>
  <si>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</si>
  <si>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</si>
  <si>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</si>
  <si>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</si>
  <si>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</si>
  <si>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</si>
  <si>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</si>
  <si>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</si>
  <si>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</si>
  <si>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</si>
  <si>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</si>
  <si>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</si>
  <si>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</si>
  <si>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</si>
  <si>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</si>
  <si>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</si>
  <si>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</si>
  <si>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</si>
  <si>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</si>
  <si>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</si>
  <si>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</si>
  <si>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</si>
  <si>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</si>
  <si>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</si>
  <si>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</si>
  <si>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</si>
  <si>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</si>
  <si>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</si>
  <si>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</si>
  <si>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</si>
  <si>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</si>
  <si>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</si>
  <si>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</si>
  <si>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</si>
  <si>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</si>
  <si>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</si>
  <si>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</si>
  <si>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</si>
  <si>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</si>
  <si>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</si>
  <si>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</si>
  <si>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</si>
  <si>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</si>
  <si>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</si>
  <si>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</si>
  <si>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</si>
  <si>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</si>
  <si>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</si>
  <si>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</si>
  <si>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</si>
  <si>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</si>
  <si>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</si>
  <si>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</si>
  <si>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</si>
  <si>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</si>
  <si>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</si>
  <si>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</si>
  <si>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</si>
  <si>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</si>
  <si>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</si>
  <si>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</si>
  <si>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</si>
  <si>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</si>
  <si>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</si>
  <si>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</si>
  <si>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</si>
  <si>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</si>
  <si>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</si>
  <si>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</si>
  <si>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</si>
  <si>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</si>
  <si>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</si>
  <si>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</si>
  <si>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</si>
  <si>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</si>
  <si>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</si>
  <si>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</si>
  <si>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</si>
  <si>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</si>
  <si>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</si>
  <si>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</si>
  <si>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</si>
  <si>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</si>
  <si>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</si>
  <si>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</si>
  <si>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</si>
  <si>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</si>
  <si>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</si>
  <si>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</si>
  <si>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</si>
  <si>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</si>
  <si>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</si>
  <si>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</si>
  <si>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</si>
  <si>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</si>
  <si>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</si>
  <si>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</si>
  <si>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</si>
  <si>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</si>
  <si>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</si>
  <si>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</si>
  <si>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</si>
  <si>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</si>
  <si>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</si>
  <si>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</si>
  <si>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</si>
  <si>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</si>
  <si>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</si>
  <si>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</si>
  <si>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</si>
  <si>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</si>
  <si>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</si>
  <si>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</si>
  <si>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</si>
  <si>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</si>
  <si>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</si>
  <si>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</si>
  <si>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</si>
  <si>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</si>
  <si>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</si>
  <si>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</si>
  <si>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</si>
  <si>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</si>
  <si>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</si>
  <si>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</si>
  <si>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</si>
  <si>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</si>
  <si>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</si>
  <si>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</si>
  <si>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</si>
  <si>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</si>
  <si>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</si>
  <si>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</si>
  <si>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</si>
  <si>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</si>
  <si>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</si>
  <si>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</si>
  <si>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</si>
  <si>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</si>
  <si>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</si>
  <si>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</si>
  <si>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</si>
  <si>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</si>
  <si>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</si>
  <si>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</si>
  <si>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</si>
  <si>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</si>
  <si>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</si>
  <si>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</si>
  <si>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</si>
  <si>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</si>
  <si>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</si>
  <si>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</si>
  <si>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</si>
  <si>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</si>
  <si>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</si>
  <si>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</si>
  <si>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</si>
  <si>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</si>
  <si>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</si>
  <si>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</si>
  <si>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</si>
  <si>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</si>
  <si>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</si>
  <si>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</si>
  <si>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</si>
  <si>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</si>
  <si>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</si>
  <si>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</si>
  <si>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</si>
  <si>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</si>
  <si>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</si>
  <si>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</si>
  <si>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</si>
  <si>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</si>
  <si>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</si>
  <si>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</si>
  <si>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</si>
  <si>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</si>
  <si>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</si>
  <si>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</si>
  <si>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</si>
  <si>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</si>
  <si>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</si>
  <si>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</si>
  <si>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</si>
  <si>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</si>
  <si>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</si>
  <si>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</si>
  <si>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</si>
  <si>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</si>
  <si>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</si>
  <si>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</si>
  <si>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</si>
  <si>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</si>
  <si>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</si>
  <si>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</si>
  <si>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</si>
  <si>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</si>
  <si>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</si>
  <si>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</si>
  <si>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</si>
  <si>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</si>
  <si>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</si>
  <si>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</si>
  <si>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</si>
  <si>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</si>
  <si>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</si>
  <si>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</si>
  <si>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</si>
  <si>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</si>
  <si>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</si>
  <si>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</si>
  <si>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</si>
  <si>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</si>
  <si>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</si>
  <si>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</si>
  <si>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</si>
  <si>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</si>
  <si>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</si>
  <si>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</si>
  <si>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</si>
  <si>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</si>
  <si>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</si>
  <si>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</si>
  <si>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</si>
  <si>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</si>
  <si>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</si>
  <si>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</si>
  <si>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</si>
  <si>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</si>
  <si>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</si>
  <si>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</si>
  <si>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</si>
  <si>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</si>
  <si>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</si>
  <si>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</si>
  <si>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</si>
  <si>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</si>
  <si>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</si>
  <si>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</si>
  <si>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</si>
  <si>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</si>
  <si>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</si>
  <si>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</si>
  <si>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</si>
  <si>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</si>
  <si>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</si>
  <si>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</si>
  <si>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</si>
  <si>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</si>
  <si>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</si>
  <si>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</si>
  <si>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</si>
  <si>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</si>
  <si>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</si>
  <si>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</si>
  <si>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</si>
  <si>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</si>
  <si>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</si>
  <si>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</si>
  <si>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</si>
  <si>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</si>
  <si>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</si>
  <si>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</si>
  <si>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</si>
  <si>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</si>
  <si>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</si>
  <si>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</si>
  <si>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</si>
  <si>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</si>
  <si>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</si>
  <si>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</si>
  <si>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</si>
  <si>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</si>
  <si>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</si>
  <si>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</si>
  <si>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</si>
  <si>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</si>
  <si>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</si>
  <si>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</si>
  <si>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</si>
  <si>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</si>
  <si>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</si>
  <si>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</si>
  <si>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</si>
  <si>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</si>
  <si>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</si>
  <si>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</si>
  <si>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</si>
  <si>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</si>
  <si>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</si>
  <si>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</si>
  <si>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</si>
  <si>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</si>
  <si>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</si>
  <si>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</si>
  <si>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</si>
  <si>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</si>
  <si>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</si>
  <si>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</si>
  <si>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</si>
  <si>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</si>
  <si>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</si>
  <si>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</si>
  <si>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</si>
  <si>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</si>
  <si>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</si>
  <si>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</si>
  <si>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</si>
  <si>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</si>
  <si>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</si>
  <si>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</si>
  <si>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</si>
  <si>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</si>
  <si>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</si>
  <si>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</si>
  <si>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</si>
  <si>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</si>
  <si>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</si>
  <si>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</si>
  <si>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</si>
  <si>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</si>
  <si>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</si>
  <si>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</si>
  <si>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</si>
  <si>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</si>
  <si>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</si>
  <si>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</si>
  <si>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</si>
  <si>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</si>
  <si>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</si>
  <si>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</si>
  <si>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</si>
  <si>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</si>
  <si>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</si>
  <si>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</si>
  <si>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</si>
  <si>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</si>
  <si>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</si>
  <si>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</si>
  <si>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</si>
  <si>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</si>
  <si>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</si>
  <si>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</si>
  <si>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</si>
  <si>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</si>
  <si>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</si>
  <si>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</si>
  <si>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</si>
  <si>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</si>
  <si>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</si>
  <si>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</si>
  <si>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</si>
  <si>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</si>
  <si>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</si>
  <si>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</si>
  <si>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</si>
  <si>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</si>
  <si>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</si>
  <si>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</si>
  <si>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</si>
  <si>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</si>
  <si>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</si>
  <si>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</si>
  <si>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</si>
  <si>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</si>
  <si>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</si>
  <si>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</si>
  <si>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</si>
  <si>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</si>
  <si>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</si>
  <si>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</si>
  <si>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</si>
  <si>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</si>
  <si>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</si>
  <si>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</si>
  <si>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</si>
  <si>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</si>
  <si>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</si>
  <si>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</si>
  <si>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</si>
  <si>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</si>
  <si>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</si>
  <si>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</si>
  <si>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</si>
  <si>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</si>
  <si>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</si>
  <si>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</si>
  <si>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</si>
  <si>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</si>
  <si>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</si>
  <si>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</si>
  <si>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</si>
  <si>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</si>
  <si>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</si>
  <si>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</si>
  <si>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</si>
  <si>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</si>
  <si>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</si>
  <si>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</si>
  <si>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</si>
  <si>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</si>
  <si>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</si>
  <si>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</si>
  <si>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</si>
  <si>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</si>
  <si>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</si>
  <si>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</si>
  <si>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</si>
  <si>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</si>
  <si>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</si>
  <si>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</si>
  <si>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</si>
  <si>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</si>
  <si>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</si>
  <si>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</si>
  <si>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</si>
  <si>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</si>
  <si>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</si>
  <si>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</si>
  <si>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</si>
  <si>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</si>
  <si>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</si>
  <si>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</si>
  <si>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</si>
  <si>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</si>
  <si>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</si>
  <si>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</si>
  <si>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</si>
  <si>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</si>
  <si>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</si>
  <si>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</si>
  <si>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</si>
  <si>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</si>
  <si>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</si>
  <si>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</si>
  <si>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</si>
  <si>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</si>
  <si>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</si>
  <si>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</si>
  <si>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</si>
  <si>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</si>
  <si>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</si>
  <si>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</si>
  <si>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</si>
  <si>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</si>
  <si>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</si>
  <si>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</si>
  <si>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</si>
  <si>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</si>
  <si>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</si>
  <si>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</si>
  <si>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</si>
  <si>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</si>
  <si>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</si>
  <si>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</si>
  <si>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</si>
  <si>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</si>
  <si>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</si>
  <si>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</si>
  <si>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</si>
  <si>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</si>
  <si>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</si>
  <si>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</si>
  <si>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</si>
  <si>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</si>
  <si>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</si>
  <si>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</si>
  <si>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</si>
  <si>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</si>
  <si>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</si>
  <si>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</si>
  <si>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</si>
  <si>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</si>
  <si>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</si>
  <si>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</si>
  <si>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</si>
  <si>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</si>
  <si>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</si>
  <si>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</si>
  <si>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</si>
  <si>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</si>
  <si>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</si>
  <si>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</si>
  <si>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</si>
  <si>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</si>
  <si>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</si>
  <si>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</si>
  <si>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</si>
  <si>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</si>
  <si>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</si>
  <si>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</si>
  <si>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</si>
  <si>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</si>
  <si>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</si>
  <si>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</si>
  <si>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</si>
  <si>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</si>
  <si>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</si>
  <si>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</si>
  <si>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</si>
  <si>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</si>
  <si>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</si>
  <si>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</si>
  <si>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</si>
  <si>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</si>
  <si>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</si>
  <si>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</si>
  <si>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</si>
  <si>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</si>
  <si>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</si>
  <si>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</si>
  <si>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</si>
  <si>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</si>
  <si>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</si>
  <si>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</si>
  <si>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</si>
  <si>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</si>
  <si>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</si>
  <si>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</si>
  <si>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</si>
  <si>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</si>
  <si>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</si>
  <si>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</si>
  <si>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</si>
  <si>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</si>
  <si>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</si>
  <si>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</si>
  <si>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</si>
  <si>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</si>
  <si>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</si>
  <si>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</si>
  <si>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</si>
  <si>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</si>
  <si>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</si>
  <si>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</si>
  <si>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</si>
  <si>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</si>
  <si>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</si>
  <si>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</si>
  <si>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</si>
  <si>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</si>
  <si>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</si>
  <si>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</si>
  <si>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</si>
  <si>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</si>
  <si>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</si>
  <si>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</si>
  <si>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</si>
  <si>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</si>
  <si>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</si>
  <si>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</si>
  <si>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</si>
  <si>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</si>
  <si>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</si>
  <si>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</si>
  <si>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</si>
  <si>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</si>
  <si>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</si>
  <si>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</si>
  <si>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</si>
  <si>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</si>
  <si>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</si>
  <si>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</si>
  <si>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</si>
  <si>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</si>
  <si>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</si>
  <si>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</si>
  <si>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</si>
  <si>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</si>
  <si>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</si>
  <si>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</si>
  <si>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</si>
  <si>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</si>
  <si>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</si>
  <si>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</si>
  <si>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</si>
  <si>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</si>
  <si>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</si>
  <si>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</si>
  <si>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</si>
  <si>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</si>
  <si>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</si>
  <si>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</si>
  <si>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</si>
  <si>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</si>
  <si>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</si>
  <si>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</si>
  <si>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</si>
  <si>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</si>
  <si>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</si>
  <si>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</si>
  <si>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</si>
  <si>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</si>
  <si>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</si>
  <si>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</si>
  <si>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</si>
  <si>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</si>
  <si>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</si>
  <si>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</si>
  <si>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</si>
  <si>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</si>
  <si>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</si>
  <si>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</si>
  <si>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</si>
  <si>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</si>
  <si>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</si>
  <si>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</si>
  <si>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</si>
  <si>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</si>
  <si>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</si>
  <si>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</si>
  <si>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</si>
  <si>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</si>
  <si>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</si>
  <si>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</si>
  <si>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</si>
  <si>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</si>
  <si>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</si>
  <si>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</si>
  <si>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</si>
  <si>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</si>
  <si>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</si>
  <si>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</si>
  <si>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</si>
  <si>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</si>
  <si>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</si>
  <si>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</si>
  <si>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</si>
  <si>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</si>
  <si>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</si>
  <si>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</si>
  <si>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</si>
  <si>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</si>
  <si>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</si>
  <si>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</si>
  <si>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</si>
  <si>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</si>
  <si>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</si>
  <si>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</si>
  <si>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</si>
  <si>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</si>
  <si>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</si>
  <si>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</si>
  <si>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</si>
  <si>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</si>
  <si>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</si>
  <si>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</si>
  <si>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</si>
  <si>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</si>
  <si>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</si>
  <si>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</si>
  <si>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</si>
  <si>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</si>
  <si>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</si>
  <si>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</si>
  <si>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</si>
  <si>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</si>
  <si>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</si>
  <si>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</si>
  <si>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</si>
  <si>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</si>
  <si>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</si>
  <si>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</si>
  <si>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</si>
  <si>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</si>
  <si>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</si>
  <si>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</si>
  <si>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</si>
  <si>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</si>
  <si>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</si>
  <si>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</si>
  <si>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</si>
  <si>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</si>
  <si>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</si>
  <si>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</si>
  <si>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</si>
  <si>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</si>
  <si>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</si>
  <si>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</si>
  <si>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</si>
  <si>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</si>
  <si>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</si>
  <si>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</si>
  <si>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</si>
  <si>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</si>
  <si>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</si>
  <si>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</si>
  <si>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</si>
  <si>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</si>
  <si>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</si>
  <si>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</si>
  <si>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</si>
  <si>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</si>
  <si>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</si>
  <si>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</si>
  <si>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</si>
  <si>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</si>
  <si>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</si>
  <si>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</si>
  <si>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</si>
  <si>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</si>
  <si>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</si>
  <si>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</si>
  <si>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</si>
  <si>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</si>
  <si>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</si>
  <si>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</si>
  <si>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</si>
  <si>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</si>
  <si>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</si>
  <si>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</si>
  <si>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</si>
  <si>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</si>
  <si>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</si>
  <si>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</si>
  <si>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</si>
  <si>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</si>
  <si>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</si>
  <si>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</si>
  <si>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</si>
  <si>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</si>
  <si>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</si>
  <si>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</si>
  <si>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</si>
  <si>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</si>
  <si>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</si>
  <si>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</si>
  <si>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</si>
  <si>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</si>
  <si>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</si>
  <si>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</si>
  <si>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</si>
  <si>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</si>
  <si>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</si>
  <si>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</si>
  <si>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</si>
  <si>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</si>
  <si>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</si>
  <si>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</si>
  <si>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</si>
  <si>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</si>
  <si>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</si>
  <si>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</si>
  <si>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</si>
  <si>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</si>
  <si>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</si>
  <si>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</si>
  <si>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</si>
  <si>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</si>
  <si>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</si>
  <si>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</si>
  <si>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</si>
  <si>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</si>
  <si>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</si>
  <si>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</si>
  <si>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</si>
  <si>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</si>
  <si>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</si>
  <si>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</si>
  <si>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</si>
  <si>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</si>
  <si>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</si>
  <si>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</si>
  <si>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</si>
  <si>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</si>
  <si>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</si>
  <si>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</si>
  <si>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</si>
  <si>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</si>
  <si>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</si>
  <si>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</si>
  <si>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</si>
  <si>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</si>
  <si>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</si>
  <si>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</si>
  <si>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</si>
  <si>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</si>
  <si>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</si>
  <si>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</si>
  <si>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</si>
  <si>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</si>
  <si>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</si>
  <si>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</si>
  <si>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</si>
  <si>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</si>
  <si>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</si>
  <si>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</si>
  <si>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</si>
  <si>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</si>
  <si>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</si>
  <si>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</si>
  <si>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</si>
  <si>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</si>
  <si>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</si>
  <si>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</si>
  <si>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</si>
  <si>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</si>
  <si>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</si>
  <si>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</si>
  <si>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</si>
  <si>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</si>
  <si>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</si>
  <si>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</si>
  <si>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</si>
  <si>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</si>
  <si>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</si>
  <si>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</si>
  <si>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</si>
  <si>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</si>
  <si>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</si>
  <si>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</si>
  <si>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</si>
  <si>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</si>
  <si>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</si>
  <si>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</si>
  <si>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</si>
  <si>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</si>
  <si>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</si>
  <si>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</si>
  <si>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</si>
  <si>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</si>
  <si>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</si>
  <si>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</si>
  <si>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</si>
  <si>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</si>
  <si>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</si>
  <si>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</si>
  <si>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</si>
  <si>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</si>
  <si>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</si>
  <si>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</si>
  <si>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</si>
  <si>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</si>
  <si>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</si>
  <si>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</si>
  <si>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</si>
  <si>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</si>
  <si>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</si>
  <si>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</si>
  <si>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</si>
  <si>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</si>
  <si>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</si>
  <si>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</si>
  <si>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</si>
  <si>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</si>
  <si>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</si>
  <si>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</si>
  <si>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</si>
  <si>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</si>
  <si>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</si>
  <si>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</si>
  <si>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</si>
  <si>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</si>
  <si>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</si>
  <si>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</si>
  <si>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</si>
  <si>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</si>
  <si>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</si>
  <si>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</si>
  <si>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</si>
  <si>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</si>
  <si>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</si>
  <si>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</si>
  <si>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</si>
  <si>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</si>
  <si>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</si>
  <si>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</si>
  <si>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</si>
  <si>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</si>
  <si>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</si>
  <si>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</si>
  <si>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</si>
  <si>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</si>
  <si>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</si>
  <si>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</si>
  <si>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</si>
  <si>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</si>
  <si>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</si>
  <si>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</si>
  <si>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</si>
  <si>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</si>
  <si>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</si>
  <si>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</si>
  <si>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</si>
  <si>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</si>
  <si>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</si>
  <si>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</si>
  <si>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</si>
  <si>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</si>
  <si>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</si>
  <si>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</si>
  <si>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</si>
  <si>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</si>
  <si>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</si>
  <si>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</si>
  <si>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</si>
  <si>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</si>
  <si>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</si>
  <si>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</si>
  <si>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</si>
  <si>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</si>
  <si>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</si>
  <si>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</si>
  <si>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</si>
  <si>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</si>
  <si>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</si>
  <si>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</si>
  <si>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</si>
  <si>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</si>
  <si>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</si>
  <si>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</si>
  <si>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</si>
  <si>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</si>
  <si>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</si>
  <si>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</si>
  <si>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</si>
  <si>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</si>
  <si>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</si>
  <si>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</si>
  <si>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</si>
  <si>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</si>
  <si>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</si>
  <si>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</si>
  <si>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</si>
  <si>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</si>
  <si>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</si>
  <si>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</si>
  <si>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</si>
  <si>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</si>
  <si>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</si>
  <si>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</si>
  <si>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</si>
  <si>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</si>
  <si>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</si>
  <si>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</si>
  <si>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</si>
  <si>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</si>
  <si>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</si>
  <si>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</si>
  <si>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</si>
  <si>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</si>
  <si>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</si>
  <si>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</si>
  <si>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</si>
  <si>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</si>
  <si>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</si>
  <si>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</si>
  <si>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</si>
  <si>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</si>
  <si>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</si>
  <si>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</si>
  <si>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</si>
  <si>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</si>
  <si>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</si>
  <si>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</si>
  <si>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</si>
  <si>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</si>
  <si>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</si>
  <si>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</si>
  <si>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</si>
  <si>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</si>
  <si>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</si>
  <si>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</si>
  <si>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</si>
  <si>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</si>
  <si>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</si>
  <si>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</si>
  <si>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</si>
  <si>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</si>
  <si>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</si>
  <si>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</si>
  <si>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</si>
  <si>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</si>
  <si>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</si>
  <si>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</si>
  <si>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</si>
  <si>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</si>
  <si>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</si>
  <si>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</si>
  <si>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</si>
  <si>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</si>
  <si>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</si>
  <si>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</si>
  <si>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</si>
  <si>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</si>
  <si>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</si>
  <si>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</si>
  <si>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</si>
  <si>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</si>
  <si>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</si>
  <si>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</si>
  <si>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</si>
  <si>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</si>
  <si>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</si>
  <si>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</si>
  <si>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</si>
  <si>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</si>
  <si>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</si>
  <si>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</si>
  <si>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</si>
  <si>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</si>
  <si>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</si>
  <si>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</si>
  <si>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</si>
  <si>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</si>
  <si>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</si>
  <si>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</si>
  <si>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</si>
  <si>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</si>
  <si>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</si>
  <si>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</si>
  <si>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</si>
  <si>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jed2208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</si>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</sst>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292.81916643518343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12.324178009257594</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3.6678009259048849E-2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45955.76759236111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45955.76759236111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45955.76759236111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45955.76759236111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45955.76759236111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45955.76759236111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45955.76759236111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45955.76759236111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45955.76759236111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45955.76759236111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45955.76759236111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45955.76759236111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45955.76759236111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45955.76759236111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45955.76759236111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45955.76759236111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45955.76759236111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45955.76759236111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45955.76759236111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45955.76759236111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45955.76759236111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45955.76759236111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45955.76759236111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45955.76759236111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45955.76759236111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45955.76759236111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45955.76759236111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45955.76759236111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45955.76759236111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45955.76759236111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45955.76759236111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45955.76759236111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45955.76759236111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45955.76759236111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45955.76759236111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45955.76759236111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45955.76759236111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45955.76759236111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45955.76759236111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45955.76759236111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45955.76759236111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45955.76759236111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45955.76759236111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45955.76759236111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45955.76759236111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45955.76759236111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45955.76759236111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45955.76759236111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45955.76759236111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45955.76759236111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45955.76759236111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45955.76759236111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45955.76759236111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45955.76759236111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45955.76759236111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45955.76759236111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130.7677543981481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11.271816898144607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45955.76759236111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45955.76759236111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45955.76759236111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45955.76759236111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45955.76759236111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45955.76759236111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45955.76759236111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45955.76759236111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45955.76759236111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45955.76759236111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45955.76759236111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45955.76759236111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45955.76759236111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45955.76759236111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45955.76759236111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45955.76759236111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45955.76759236111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45955.76759236111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45955.76759236111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45955.76759236111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45955.76759236111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45955.76759236111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45955.76759236111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45955.76759236111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45955.76759236111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45955.76759236111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45955.76759236111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45955.76759236111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45955.76759236111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45955.76759236111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45955.76759236111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45955.76759236111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45955.76759236111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45955.76759236111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45955.76759236111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45955.76759236111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45955.76759236111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45955.76759236111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45955.76759236111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45955.76759236111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45955.76759236111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45955.76759236111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45955.76759236111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45955.76759236111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45955.76759236111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45955.76759236111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45955.76759236111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45955.76759236111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45955.76759236111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45955.76759236111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45955.76759236111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45955.76759236111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45955.76759236111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45955.76759236111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45955.76759236111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45955.76759236111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45955.76759236111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45955.76759236111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45955.76759236111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45955.76759236111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45955.76759236111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45955.76759236111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45955.76759236111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45955.76759236111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45955.76759236111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45955.76759236111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45955.76759236111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45955.76759236111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45955.76759236111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45955.76759236111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45955.76759236111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45955.76759236111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45955.76759236111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45955.76759236111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45955.76759236111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45955.76759236111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45955.76759236111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45955.76759236111</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45955.76759236111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45955.76759236111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45955.76759236111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45955.76759236111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45955.76759236111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45955.76759236111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45955.76759236111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45955.76759236111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45955.76759236111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45955.76759236111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45955.76759236111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45955.76759236111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45955.76759236111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45955.76759236111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45955.76759236111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45955.76759236111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45955.76759236111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45955.76759236111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45955.76759236111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45955.76759236111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45955.76759236111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45955.76759236111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45955.76759236111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45955.76759236111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45955.76759236111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45955.76759236111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45955.76759236111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45955.76759236111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45955.76759236111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45955.76759236111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45955.76759236111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45955.76759236111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45955.76759236111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45955.76759236111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45955.76759236111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45955.76759236111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45955.76759236111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45955.76759236111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45955.76759236111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45955.76759236111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45955.76759236111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45955.76759236111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45955.76759236111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45955.76759236111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45955.76759236111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45955.76759236111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45955.76759236111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45955.76759236111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45955.76759236111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45955.76759236111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45955.76759236111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45955.76759236111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45955.76759236111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45955.76759236111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45955.76759236111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45955.76759236111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45955.76759236111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45955.76759236111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45955.76759236111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45955.76759236111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45955.76759236111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45955.76759236111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45955.76759236111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45955.76759236111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45955.76759236111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45955.76759236111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45955.76759236111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45955.76759236111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45955.76759236111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45955.76759236111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45955.76759236111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45955.76759236111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45955.76759236111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45955.76759236111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45955.76759236111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45955.76759236111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45955.76759236111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45955.76759236111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45955.76759236111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45955.76759236111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45955.76759236111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45955.76759236111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45955.76759236111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45955.76759236111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45955.76759236111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45955.76759236111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45955.76759236111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45955.76759236111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45955.76759236111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45955.76759236111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45955.76759236111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45955.76759236111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45955.76759236111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45955.76759236111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45955.76759236111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45955.76759236111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45955.76759236111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45955.76759236111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45955.76759236111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45955.76759236111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45955.76759236111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45955.76759236111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45955.76759236111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45955.76759236111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45955.76759236111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45955.76759236111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45955.76759236111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45955.76759236111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45955.76759236111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45955.76759236111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45955.76759236111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45955.76759236111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45955.76759236111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45955.76759236111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45955.76759236111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45955.76759236111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45955.76759236111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45955.76759236111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45955.76759236111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45955.76759236111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45955.76759236111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45955.76759236111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45955.76759236111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45955.76759236111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45955.76759236111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45955.76759236111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45955.76759236111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45955.76759236111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45955.76759236111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45955.76759236111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45955.76759236111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45955.76759236111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45955.76759236111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45955.76759236111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45955.76759236111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45955.76759236111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45955.76759236111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45955.76759236111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45955.76759236111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45955.76759236111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45955.76759236111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45955.76759236111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45955.76759236111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45955.76759236111</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45955.76759236111</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45955.76759236111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45955.76759236111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45955.76759236111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45955.76759236111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45955.76759236111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45955.76759236111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45955.76759236111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45955.76759236111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45955.76759236111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45955.76759236111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45955.76759236111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45955.76759236111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45955.76759236111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45955.76759236111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45955.76759236111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45955.76759236111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45955.76759236111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45955.76759236111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45955.76759236111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45955.76759236111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45955.76759236111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45955.76759236111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45955.76759236111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45955.76759236111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45955.76759236111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45955.76759236111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45955.76759236111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45955.76759236111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45955.76759236111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45955.76759236111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45955.76759236111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45955.76759236111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45955.76759236111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45955.76759236111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45955.76759236111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45955.76759236111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45955.76759236111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45955.76759236111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45955.76759236111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45955.76759236111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45955.76759236111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45955.76759236111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45955.76759236111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45955.76759236111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45955.76759236111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45955.76759236111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45955.76759236111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45955.76759236111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45955.76759236111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45955.76759236111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45955.76759236111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45955.76759236111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45955.76759236111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45955.76759236111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45955.76759236111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45955.76759236111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45955.76759236111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45955.76759236111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45955.76759236111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45955.76759236111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45955.76759236111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45955.76759236111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45955.76759236111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45955.76759236111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45955.76759236111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45955.76759236111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45955.76759236111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45955.76759236111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45955.76759236111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45955.76759236111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45955.76759236111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45955.76759236111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45955.76759236111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45955.76759236111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45955.76759236111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45955.76759236111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45955.76759236111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45955.76759236111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45955.76759236111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45955.76759236111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45955.76759236111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45955.76759236111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45955.76759236111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45955.76759236111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45955.76759236111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45955.76759236111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45955.76759236111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45955.76759236111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45955.76759236111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45955.76759236111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45955.76759236111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45955.76759236111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45955.76759236111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45955.76759236111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45955.76759236111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45955.76759236111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45955.76759236111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45955.76759236111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45955.76759236111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45955.76759236111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45955.76759236111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45955.76759236111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45955.76759236111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45955.76759236111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45955.76759236111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45955.76759236111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45955.76759236111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45955.76759236111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45955.76759236111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45955.76759236111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45955.76759236111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45955.76759236111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45955.76759236111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45955.76759236111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45955.76759236111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45955.76759236111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45955.76759236111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45955.76759236111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45955.76759236111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45955.76759236111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45955.76759236111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45955.76759236111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45955.76759236111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45955.76759236111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45955.76759236111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45955.76759236111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45955.76759236111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45955.76759236111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45955.76759236111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45955.76759236111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45955.76759236111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45955.76759236111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45955.76759236111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45955.76759236111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45955.76759236111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45955.76759236111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45955.76759236111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45955.76759236111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45955.76759236111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45955.76759236111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45955.76759236111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45955.76759236111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45955.76759236111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45955.76759236111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45955.76759236111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45955.76759236111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45955.76759236111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45955.76759236111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45955.76759236111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45955.76759236111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45955.76759236111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45955.76759236111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45955.76759236111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45955.76759236111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45955.76759236111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45955.76759236111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45955.76759236111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45955.76759236111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45955.76759236111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45955.76759236111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45955.76759236111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45955.76759236111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45955.76759236111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45955.76759236111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45955.76759236111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45955.76759236111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45955.76759236111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45955.76759236111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45955.76759236111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45955.76759236111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45955.76759236111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45955.76759236111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45955.76759236111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45955.76759236111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45955.76759236111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45955.76759236111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45955.76759236111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45955.76759236111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45955.76759236111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45955.76759236111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45955.76759236111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45955.76759236111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45955.76759236111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45955.76759236111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45955.76759236111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45955.76759236111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45955.76759236111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45955.76759236111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45955.76759236111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45955.76759236111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45955.76759236111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45955.76759236111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45955.76759236111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45955.76759236111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45955.76759236111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45955.76759236111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45955.76759236111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45955.76759236111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45955.76759236111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45955.76759236111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45955.76759236111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45955.76759236111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45955.76759236111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45955.76759236111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45955.76759236111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45955.76759236111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45955.76759236111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45955.76759236111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45955.76759236111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45955.76759236111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45955.76759236111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45955.76759236111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45955.76759236111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45955.76759236111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45955.76759236111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45955.76759236111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45955.76759236111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45955.76759236111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45955.76759236111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45955.76759236111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45955.76759236111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45955.76759236111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45955.76759236111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45955.76759236111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45955.76759236111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45955.76759236111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45955.76759236111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45955.76759236111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45955.76759236111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45955.76759236111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45955.76759236111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45955.76759236111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45955.76759236111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45955.76759236111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45955.76759236111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45955.76759236111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45955.76759236111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45955.76759236111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45955.76759236111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45955.76759236111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45955.76759236111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45955.76759236111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45955.76759236111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45955.76759236111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45955.76759236111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45955.76759236111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45955.76759236111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45955.76759236111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45955.76759236111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45955.76759236111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45955.76759236111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45955.76759236111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45955.76759236111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45955.76759236111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45955.76759236111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45955.76759236111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45955.76759236111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45955.76759236111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45955.76759236111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45955.76759236111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45955.76759236111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45955.76759236111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45955.76759236111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45955.76759236111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45955.76759236111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45955.76759236111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45955.76759236111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45955.76759236111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45955.76759236111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45955.76759236111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45955.76759236111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45955.76759236111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45955.76759236111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45955.76759236111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45955.76759236111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45955.76759236111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45955.76759236111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45955.76759236111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45955.76759236111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45955.76759236111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45955.76759236111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45955.76759236111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45955.76759236111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45955.76759236111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45955.76759236111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45955.76759236111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45955.76759236111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45955.76759236111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45955.76759236111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45955.76759236111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45955.76759236111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45955.76759236111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45955.76759236111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45955.76759236111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45955.76759236111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45955.76759236111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45955.76759236111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45955.76759236111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45955.76759236111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45955.76759236111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45955.76759236111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45955.76759236111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45955.76759236111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45955.76759236111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45955.76759236111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45955.76759236111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45955.76759236111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45955.76759236111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45955.76759236111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45955.76759236111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45955.76759236111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45955.76759236111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45955.76759236111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45955.76759236111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45955.76759236111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45955.76759236111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45955.76759236111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45955.76759236111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45955.76759236111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45955.76759236111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45955.76759236111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45955.76759236111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45955.76759236111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45955.76759236111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45955.76759236111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45955.76759236111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45955.76759236111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45955.76759236111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45955.76759236111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45955.76759236111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45955.76759236111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45955.76759236111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45955.76759236111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45955.76759236111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45955.76759236111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45955.76759236111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45955.76759236111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45955.76759236111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45955.76759236111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45955.76759236111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45955.76759236111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45955.76759236111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45955.76759236111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45955.76759236111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45955.76759236111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45955.76759236111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45955.76759236111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45955.76759236111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45955.76759236111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45955.76759236111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45955.76759236111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45955.76759236111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45955.76759236111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45955.76759236111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45955.76759236111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45955.76759236111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45955.76759236111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45955.76759236111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45955.76759236111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45955.76759236111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45955.76759236111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45955.76759236111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45955.76759236111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45955.76759236111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45955.76759236111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45955.76759236111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45955.76759236111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45955.76759236111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45955.76759236111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45955.76759236111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45955.76759236111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45955.76759236111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45955.76759236111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45955.76759236111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45955.76759236111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45955.76759236111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45955.76759236111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45955.76759236111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45955.76759236111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45955.76759236111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45955.76759236111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45955.76759236111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45955.76759236111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45955.76759236111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45955.76759236111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45955.76759236111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45955.76759236111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45955.76759236111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45955.76759236111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45955.76759236111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45955.76759236111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45955.76759236111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45955.76759236111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45955.76759236111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45955.76759236111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45955.76759236111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45955.76759236111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45955.76759236111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45955.76759236111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45955.76759236111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45955.76759236111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45955.76759236111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45955.76759236111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45955.76759236111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45955.76759236111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45955.76759236111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45955.76759236111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45955.76759236111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45955.76759236111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45955.76759236111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45955.76759236111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45955.76759236111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45955.76759236111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45955.76759236111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45955.76759236111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45955.76759236111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45955.76759236111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45955.76759236111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45955.76759236111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45955.76759236111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45955.76759236111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45955.76759236111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45955.76759236111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45955.76759236111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45955.76759236111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45955.76759236111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45955.76759236111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45955.76759236111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45955.76759236111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45955.76759236111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45955.76759236111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45955.76759236111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45955.76759236111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45955.76759236111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45955.76759236111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45955.76759236111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45955.76759236111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45955.76759236111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45955.76759236111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45955.76759236111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45955.76759236111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45955.76759236111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45955.76759236111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45955.76759236111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45955.76759236111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45955.76759236111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45955.76759236111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45955.76759236111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45955.76759236111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45955.76759236111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45955.76759236111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45955.76759236111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45955.76759236111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45955.76759236111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45955.76759236111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45955.76759236111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45955.76759236111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45955.76759236111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45955.76759236111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45955.76759236111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45955.76759236111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45955.76759236111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45955.76759236111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45955.76759236111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45955.76759236111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45955.76759236111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45955.76759236111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45955.76759236111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45955.76759236111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45955.76759236111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45955.76759236111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45955.76759236111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45955.76759236111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45955.76759236111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45955.76759236111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45955.76759236111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45955.76759236111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45955.76759236111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45955.76759236111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45955.76759236111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45955.76759236111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45955.76759236111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45955.76759236111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45955.76759236111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45955.76759236111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45955.76759236111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45955.76759236111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45955.76759236111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45955.76759236111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45955.76759236111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45955.76759236111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45955.76759236111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45955.76759236111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45955.76759236111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45955.76759236111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45955.76759236111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45955.76759236111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45955.76759236111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45955.76759236111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45955.76759236111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45955.76759236111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45955.76759236111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45955.76759236111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45955.76759236111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45955.76759236111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45955.76759236111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45955.76759236111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45955.76759236111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45955.76759236111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45955.76759236111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45955.76759236111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45955.76759236111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45955.76759236111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45955.76759236111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45955.76759236111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45955.76759236111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45955.76759236111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45955.76759236111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45955.76759236111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45955.76759236111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45955.76759236111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45955.76759236111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45955.76759236111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45955.76759236111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45955.76759236111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45955.76759236111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45955.76759236111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45955.76759236111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45955.76759236111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45955.76759236111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45955.76759236111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45955.76759236111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45955.76759236111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45955.76759236111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45955.76759236111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45955.76759236111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45955.76759236111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45955.76759236111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45955.76759236111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45955.76759236111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45955.76759236111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45955.76759236111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45955.76759236111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45955.76759236111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45955.76759236111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45955.76759236111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45955.76759236111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45955.76759236111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45955.76759236111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45955.76759236111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45955.76759236111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45955.76759236111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45955.76759236111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45955.76759236111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45955.76759236111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45955.76759236111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45955.76759236111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45955.76759236111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45955.76759236111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45955.76759236111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45955.76759236111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45955.76759236111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45955.76759236111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45955.76759236111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45955.76759236111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45955.76759236111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45955.76759236111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45955.76759236111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45955.76759236111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45955.76759236111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45955.76759236111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45955.76759236111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45955.76759236111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45955.76759236111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45955.76759236111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45955.76759236111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45955.76759236111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45955.76759236111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45955.76759236111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45955.76759236111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45955.76759236111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45955.76759236111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45955.76759236111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45955.76759236111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45955.76759236111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45955.76759236111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45955.76759236111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45955.76759236111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45955.76759236111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45955.76759236111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45955.76759236111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45955.76759236111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45955.76759236111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45955.76759236111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45955.76759236111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45955.76759236111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45955.76759236111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45955.76759236111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45955.76759236111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45955.76759236111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45955.76759236111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45955.76759236111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45955.76759236111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45955.76759236111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45955.76759236111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45955.76759236111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45955.76759236111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45955.76759236111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45955.76759236111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45955.76759236111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45955.76759236111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45955.76759236111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45955.76759236111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45955.76759236111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45955.76759236111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45955.76759236111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45955.76759236111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45955.76759236111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45955.76759236111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45955.76759236111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45955.76759236111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45955.76759236111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45955.76759236111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45955.76759236111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45955.76759236111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45955.76759236111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45955.76759236111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45955.76759236111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45955.76759236111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45955.76759236111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45955.76759236111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45955.76759236111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45955.76759236111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45955.76759236111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45955.76759236111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45955.76759236111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45955.76759236111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45955.76759236111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45955.76759236111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45955.76759236111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45955.76759236111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45955.76759236111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45955.76759236111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45955.76759236111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45955.76759236111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45955.76759236111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45955.76759236111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45955.76759236111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45955.76759236111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45955.76759236111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45955.76759236111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45955.76759236111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45955.76759236111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45955.76759236111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45955.76759236111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45955.76759236111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45955.76759236111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45955.76759236111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45955.76759236111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45955.76759236111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45955.76759236111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45955.76759236111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45955.76759236111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45955.76759236111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45955.76759236111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45955.76759236111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45955.76759236111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45955.76759236111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45955.76759236111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45955.76759236111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45955.76759236111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45955.76759236111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45955.76759236111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45955.76759236111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45955.76759236111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45955.76759236111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45955.76759236111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45955.76759236111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45955.76759236111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45955.76759236111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45955.76759236111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45955.76759236111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45955.76759236111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45955.76759236111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45955.76759236111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45955.76759236111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45955.76759236111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45955.76759236111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45955.76759236111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45955.76759236111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45955.76759236111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45955.76759236111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45955.76759236111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45955.76759236111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45955.76759236111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45955.76759236111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45955.76759236111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45955.76759236111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45955.76759236111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45955.76759236111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45955.76759236111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45955.76759236111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45955.76759236111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45955.76759236111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45955.76759236111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45955.76759236111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45955.76759236111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45955.76759236111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45955.76759236111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45955.76759236111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45955.76759236111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45955.76759236111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45955.76759236111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45955.76759236111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45955.76759236111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45955.76759236111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45955.76759236111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45955.76759236111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45955.76759236111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45955.76759236111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45955.76759236111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45955.76759236111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45955.76759236111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45955.76759236111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45955.76759236111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45955.76759236111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45955.76759236111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45955.76759236111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45955.76759236111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45955.76759236111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45955.76759236111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45955.76759236111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45955.76759236111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45955.76759236111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45955.76759236111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45955.76759236111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45955.76759236111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45955.76759236111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45955.76759236111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45955.76759236111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45955.76759236111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45955.76759236111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45955.76759236111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45955.76759236111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45955.76759236111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45955.76759236111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45955.76759236111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45955.76759236111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45955.76759236111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45955.76759236111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45955.76759236111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45955.76759236111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45955.76759236111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45955.76759236111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45955.76759236111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45955.76759236111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45955.76759236111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45955.76759236111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45955.76759236111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45955.76759236111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45955.76759236111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45955.76759236111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45955.76759236111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45955.76759236111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45955.76759236111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45955.76759236111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45955.76759236111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45955.76759236111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45955.76759236111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45955.76759236111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45955.76759236111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45955.76759236111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45955.76759236111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45955.76759236111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45955.76759236111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45955.76759236111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45955.76759236111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45955.76759236111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45955.76759236111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45955.76759236111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45955.76759236111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45955.76759236111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45955.76759236111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45955.76759236111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45955.76759236111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45955.76759236111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45955.76759236111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45955.76759236111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45955.76759236111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45955.76759236111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45955.76759236111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45955.76759236111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45955.76759236111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45955.76759236111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45955.76759236111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45955.76759236111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45955.76759236111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45955.76759236111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45955.76759236111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45955.76759236111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45955.76759236111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45955.76759236111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45955.76759236111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45955.76759236111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45955.76759236111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45955.76759236111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45955.76759236111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45955.76759236111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45955.76759236111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45955.76759236111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45955.76759236111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45955.76759236111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45955.76759236111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45955.76759236111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45955.76759236111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45955.76759236111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45955.76759236111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45955.76759236111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45955.76759236111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45955.76759236111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45955.76759236111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45955.76759236111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45955.76759236111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45955.76759236111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45955.76759236111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45955.76759236111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45955.76759236111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45955.76759236111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45955.76759236111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45955.76759236111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45955.76759236111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45955.76759236111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45955.76759236111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45955.76759236111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45955.76759236111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45955.76759236111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45955.76759236111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45955.76759236111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45955.76759236111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45955.76759236111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45955.76759236111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45955.76759236111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45955.76759236111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45955.76759236111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45955.76759236111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45955.76759236111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45955.76759236111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45955.76759236111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45955.76759236111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45955.76759236111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45955.76759236111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45955.76759236111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45955.76759236111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45955.76759236111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45955.76759236111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45955.76759236111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45955.76759236111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45955.76759236111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45955.76759236111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45955.76759236111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45955.76759236111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45955.76759236111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45955.76759236111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45955.76759236111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45955.76759236111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45955.76759236111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45955.76759236111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45955.76759236111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45955.76759236111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45955.76759236111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45955.76759236111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45955.76759236111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45955.76759236111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45955.76759236111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45955.76759236111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45955.76759236111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45955.76759236111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45955.76759236111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45955.76759236111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45955.76759236111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45955.76759236111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45955.76759236111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45955.76759236111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45955.76759236111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45955.76759236111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45955.76759236111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45955.76759236111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45955.76759236111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45955.76759236111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45955.76759236111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45955.76759236111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45955.76759236111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45955.76759236111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45955.76759236111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45955.76759236111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45955.76759236111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45955.76759236111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45955.76759236111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45955.76759236111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45955.76759236111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45955.76759236111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45955.76759236111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45955.76759236111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45955.76759236111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45955.76759236111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45955.76759236111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45955.76759236111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45955.76759236111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45955.76759236111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45955.76759236111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45955.76759236111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45955.76759236111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45955.76759236111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45955.76759236111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45955.76759236111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45955.76759236111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45955.76759236111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45955.76759236111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45955.76759236111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45955.76759236111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45955.76759236111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45955.76759236111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45955.76759236111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45955.76759236111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45955.76759236111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45955.76759236111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45955.76759236111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45955.76759236111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45955.76759236111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45955.76759236111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45955.76759236111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45955.76759236111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45955.76759236111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45955.76759236111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45955.76759236111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45955.76759236111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45955.76759236111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45955.76759236111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45955.76759236111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45955.76759236111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45955.76759236111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45955.76759236111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45955.76759236111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45955.76759236111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45955.76759236111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45955.76759236111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45955.76759236111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45955.76759236111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45955.76759236111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45955.76759236111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45955.76759236111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45955.76759236111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45955.76759236111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45955.76759236111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45955.76759236111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45955.76759236111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45955.76759236111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45955.76759236111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45955.76759236111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45955.76759236111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45955.76759236111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45955.76759236111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45955.76759236111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45955.76759236111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45955.76759236111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45955.76759236111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45955.76759236111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45955.76759236111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45955.76759236111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45955.76759236111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45955.76759236111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45955.76759236111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45955.76759236111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45955.76759236111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45955.76759236111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45955.76759236111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45955.76759236111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45955.76759236111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45955.76759236111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45955.76759236111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45955.76759236111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45955.76759236111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45955.76759236111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45955.76759236111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45955.76759236111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45955.76759236111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45955.76759236111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45955.76759236111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45955.76759236111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45955.76759236111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45955.76759236111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45955.76759236111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45955.76759236111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45955.76759236111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45955.76759236111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45955.76759236111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45955.76759236111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45955.76759236111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45955.76759236111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45955.76759236111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45955.76759236111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45955.76759236111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45955.76759236111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45955.76759236111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45955.76759236111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45955.76759236111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45955.76759236111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45955.76759236111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45955.76759236111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45955.76759236111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45955.76759236111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45955.76759236111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45955.76759236111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45955.76759236111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45955.76759236111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45955.76759236111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45955.76759236111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45955.76759236111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45955.76759236111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45955.76759236111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45955.76759236111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45955.76759236111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45955.76759236111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45955.76759236111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45955.76759236111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45955.76759236111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45955.76759236111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45955.76759236111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45955.76759236111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45955.76759236111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45955.76759236111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45955.76759236111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45955.76759236111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45955.76759236111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45955.76759236111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45955.76759236111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45955.76759236111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45955.76759236111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45955.76759236111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45955.76759236111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45955.76759236111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45955.76759236111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45955.76759236111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45955.76759236111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45955.76759236111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45955.76759236111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45955.76759236111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45955.76759236111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45955.76759236111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45955.76759236111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45955.76759236111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45955.76759236111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45955.76759236111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45955.76759236111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45955.76759236111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45955.76759236111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45955.76759236111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45955.76759236111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45955.76759236111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45955.76759236111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45955.76759236111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45955.76759236111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45955.76759236111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45955.76759236111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45955.76759236111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45955.76759236111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45955.76759236111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45955.76759236111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45955.76759236111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45955.76759236111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45955.76759236111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45955.76759236111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45955.76759236111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45955.76759236111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45955.76759236111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45955.76759236111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45955.76759236111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45955.76759236111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45955.76759236111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45955.76759236111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45955.76759236111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45955.76759236111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45955.76759236111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45955.76759236111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45955.76759236111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45955.76759236111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45955.76759236111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45955.76759236111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45955.76759236111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45955.76759236111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45955.76759236111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45955.76759236111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45955.76759236111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45955.76759236111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45955.76759236111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45955.76759236111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45955.76759236111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45955.76759236111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45955.76759236111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45955.76759236111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45955.76759236111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45955.76759236111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45955.76759236111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45955.76759236111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45955.76759236111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45955.76759236111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45955.76759236111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45955.76759236111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45955.76759236111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45955.76759236111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45955.76759236111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45955.76759236111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45955.76759236111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45955.76759236111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45955.76759236111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45955.76759236111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45955.76759236111</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252.28687476851337</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2.1328701388847549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2.9235879628686234E-2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45955.76759236111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45955.76759236111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45955.76759236111</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39095</v>
      </c>
      <c r="E8" s="99"/>
      <c r="F8" s="124"/>
      <c r="G8" s="125">
        <f ca="1">IFERROR(NOW()-F8,"")</f>
        <v>45955.76759236111</v>
      </c>
      <c r="H8" s="124"/>
      <c r="I8" s="120" t="str">
        <f>IFERROR(VLOOKUP(D8,DB!A:F,6,0),"")</f>
        <v>SCECO</v>
      </c>
      <c r="J8" s="120" t="str">
        <f>IFERROR(VLOOKUP(D8,DB!A:G,7,0),"")</f>
        <v>In progress</v>
      </c>
      <c r="K8" s="126"/>
      <c r="L8" s="122" t="str">
        <f>IFERROR(VLOOKUP(D8,DB!A:I,9,0),"")</f>
        <v>Latis</v>
      </c>
    </row>
    <row r="9" spans="1:16" ht="15" customHeight="1">
      <c r="A9" s="120"/>
      <c r="B9" s="120" t="str">
        <f>IFERROR(VLOOKUP(D9,DB!A:K,11,0),"")</f>
        <v/>
      </c>
      <c r="C9" s="121"/>
      <c r="D9" s="94"/>
      <c r="E9" s="99"/>
      <c r="F9" s="124"/>
      <c r="G9" s="125">
        <f ca="1">IFERROR(NOW()-F9,"")</f>
        <v>45955.76759236111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45955.76759236111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45955.76759236111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45955.76759236111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45955.76759236111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45955.76759236111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45955.76759236111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45955.76759236111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45955.76759236111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45955.76759236111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45955.76759236111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45955.76759236111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45955.76759236111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45955.76759236111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45955.76759236111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45955.76759236111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45955.76759236111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45955.76759236111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45955.76759236111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45955.76759236111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45955.76759236111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45955.76759236111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45955.76759236111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45955.76759236111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45955.76759236111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45955.76759236111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45955.76759236111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45955.76759236111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45955.76759236111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45955.76759236111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45955.76759236111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45955.76759236111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45955.76759236111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45955.76759236111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45955.76759236111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45955.76759236111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45955.76759236111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45955.76759236111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45955.76759236111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45955.76759236111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45955.76759236111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45955.76759236111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45955.76759236111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45955.76759236111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45955.76759236111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45955.76759236111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45955.76759236111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45955.76759236111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45955.76759236111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45955.76759236111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45955.76759236111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45955.76759236111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45955.76759236111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45955.76759236111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45955.76759236111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45955.76759236111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45955.76759236111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45955.76759236111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45955.76759236111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45955.76759236111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45955.76759236111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45955.76759236111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45955.76759236111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45955.76759236111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45955.76759236111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45955.76759236111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45955.76759236111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45955.76759236111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45955.76759236111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45955.76759236111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45955.76759236111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45955.76759236111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45955.76759236111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45955.76759236111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45955.76759236111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45955.76759236111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45955.76759236111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45955.76759236111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45955.76759236111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45955.76759236111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45955.76759236111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45955.76759236111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45955.76759236111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45955.76759236111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45955.76759236111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45955.76759236111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45955.76759236111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45955.76759236111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45955.76759236111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45955.76759236111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45955.76759236111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45955.76759236111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45955.76759236111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45955.76759236111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45955.76759236111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45955.76759236111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45955.76759236111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45955.76759236111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45955.76759236111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45955.76759236111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45955.76759236111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45955.76759236111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45955.76759236111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45955.76759236111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45955.76759236111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45955.76759236111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45955.76759236111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45955.76759236111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45955.76759236111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45955.76759236111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45955.76759236111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45955.76759236111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45955.76759236111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45955.76759236111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45955.76759236111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45955.76759236111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45955.76759236111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45955.76759236111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45955.76759236111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45955.76759236111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45955.76759236111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45955.76759236111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45955.76759236111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45955.76759236111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45955.76759236111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45955.76759236111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45955.76759236111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45955.76759236111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45955.76759236111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45955.76759236111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45955.76759236111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45955.76759236111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45955.76759236111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45955.76759236111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45955.76759236111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45955.76759236111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45955.76759236111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45955.76759236111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45955.76759236111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45955.76759236111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45955.76759236111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45955.76759236111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45955.76759236111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45955.76759236111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45955.76759236111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45955.76759236111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45955.76759236111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45955.76759236111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45955.76759236111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45955.76759236111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45955.76759236111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45955.76759236111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45955.76759236111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45955.76759236111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45955.76759236111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45955.76759236111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45955.76759236111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45955.76759236111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45955.76759236111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45955.76759236111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45955.76759236111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45955.76759236111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45955.76759236111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45955.76759236111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45955.76759236111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45955.76759236111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45955.76759236111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45955.76759236111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45955.76759236111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45955.76759236111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45955.76759236111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45955.76759236111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45955.76759236111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45955.76759236111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45955.76759236111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45955.76759236111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45955.76759236111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45955.76759236111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45955.76759236111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45955.76759236111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45955.76759236111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45955.76759236111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45955.76759236111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45955.76759236111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45955.76759236111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45955.76759236111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45955.76759236111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45955.76759236111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45955.76759236111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45955.76759236111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45955.76759236111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45955.76759236111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45955.76759236111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45955.76759236111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45955.76759236111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45955.76759236111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45955.76759236111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45955.76759236111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45955.76759236111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45955.76759236111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45955.76759236111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45955.76759236111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45955.76759236111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45955.76759236111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45955.76759236111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45955.76759236111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45955.76759236111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45955.76759236111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45955.76759236111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45955.76759236111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45955.76759236111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45955.76759236111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45955.76759236111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63.935532175921253</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39081</v>
      </c>
      <c r="F3" s="38">
        <v>45926.188877314817</v>
      </c>
      <c r="G3" s="145">
        <f t="shared" ref="G3" ca="1" si="0">IFERROR(NOW()-F3,"")</f>
        <v>29.578715046292928</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39081</v>
      </c>
      <c r="F4" s="154">
        <v>45948.661111111112</v>
      </c>
      <c r="G4" s="155">
        <f ca="1">IFERROR(NOW()-F4,"")</f>
        <v>7.1064812499971595</v>
      </c>
      <c r="H4" s="154">
        <v>45948.661111111112</v>
      </c>
      <c r="I4" s="153" t="str">
        <f>IFERROR(VLOOKUP(D4,DB!A:F,6,0),"")</f>
        <v>SCECO</v>
      </c>
      <c r="J4" s="153" t="str">
        <f>IFERROR(VLOOKUP(D4,DB!A:G,7,0),"")</f>
        <v>Dead</v>
      </c>
      <c r="K4" s="153" t="s">
        <v>39101</v>
      </c>
      <c r="L4" s="153" t="str">
        <f>IFERROR(VLOOKUP(D4,DB!A:I,9,0),"")</f>
        <v>Latis</v>
      </c>
    </row>
    <row r="5" spans="1:13" ht="15">
      <c r="A5" s="153"/>
      <c r="B5" s="153" t="str">
        <f>IFERROR(VLOOKUP(D5,DB!A:K,11,0),"")</f>
        <v/>
      </c>
      <c r="C5" s="153"/>
      <c r="D5" s="153"/>
      <c r="E5" s="153"/>
      <c r="F5" s="154"/>
      <c r="G5" s="155">
        <f ca="1">IFERROR(NOW()-F5,"")</f>
        <v>45955.76759236111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45955.76759236111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45955.76759236111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45955.76759236111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45955.76759236111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45955.76759236111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45955.76759236111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45955.76759236111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45955.76759236111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45955.76759236111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45955.76759236111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45955.76759236111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45955.76759236111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45955.76759236111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45955.76759236111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45955.76759236111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45955.76759236111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45955.76759236111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45955.76759236111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45955.76759236111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45955.76759236111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45955.76759236111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45955.76759236111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45955.76759236111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45955.76759236111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45955.76759236111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45955.76759236111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45955.76759236111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45955.76759236111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45955.76759236111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45955.76759236111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45955.76759236111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45955.76759236111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45955.76759236111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45955.76759236111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45955.76759236111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45955.76759236111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45955.76759236111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45955.76759236111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45955.76759236111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45955.76759236111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45955.76759236111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45955.76759236111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45955.76759236111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45955.76759236111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45955.76759236111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45955.76759236111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45955.76759236111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45955.76759236111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45955.76759236111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45955.76759236111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45955.76759236111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45955.76759236111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45955.76759236111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45955.76759236111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45955.76759236111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45955.76759236111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45955.76759236111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45955.76759236111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45955.76759236111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45955.76759236111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45955.76759236111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45955.76759236111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45955.76759236111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45955.76759236111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45955.76759236111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45955.76759236111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45955.76759236111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45955.76759236111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45955.76759236111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45955.76759236111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45955.76759236111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45955.76759236111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45955.76759236111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45955.76759236111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45955.76759236111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45955.76759236111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45955.76759236111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45955.76759236111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45955.76759236111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45955.76759236111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45955.76759236111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45955.76759236111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45955.76759236111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45955.76759236111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45955.76759236111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45955.76759236111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45955.76759236111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45955.76759236111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45955.76759236111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45955.76759236111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45955.76759236111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45955.76759236111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45955.76759236111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45955.76759236111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45955.76759236111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45955.76759236111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45955.76759236111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45955.76759236111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45955.76759236111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45955.76759236111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45955.76759236111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45955.76759236111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45955.76759236111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45955.76759236111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45955.76759236111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45955.76759236111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45955.76759236111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45955.76759236111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45955.76759236111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45955.76759236111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45955.76759236111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45955.76759236111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45955.76759236111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45955.76759236111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45955.76759236111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45955.76759236111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45955.76759236111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45955.76759236111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45955.76759236111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45955.76759236111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45955.76759236111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45955.76759236111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45955.76759236111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45955.76759236111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45955.76759236111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45955.76759236111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45955.76759236111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45955.76759236111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45955.76759236111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45955.76759236111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45955.76759236111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45955.76759236111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45955.76759236111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45955.76759236111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45955.76759236111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45955.76759236111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45955.76759236111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45955.76759236111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45955.76759236111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45955.76759236111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45955.76759236111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45955.76759236111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45955.76759236111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45955.76759236111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45955.76759236111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45955.76759236111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45955.76759236111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45955.76759236111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45955.76759236111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45955.76759236111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45955.76759236111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45955.76759236111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45955.76759236111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45955.76759236111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45955.76759236111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45955.76759236111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45955.76759236111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45955.76759236111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45955.76759236111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45955.76759236111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45955.76759236111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45955.76759236111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45955.76759236111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45955.76759236111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45955.76759236111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45955.76759236111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45955.76759236111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45955.76759236111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45955.76759236111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45955.76759236111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45955.76759236111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45955.76759236111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45955.76759236111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45955.76759236111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45955.76759236111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45955.76759236111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45955.76759236111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45955.76759236111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45955.76759236111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45955.76759236111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45955.76759236111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45955.76759236111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45955.76759236111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45955.76759236111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45955.76759236111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45955.76759236111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45955.76759236111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45955.76759236111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45955.76759236111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45955.76759236111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45955.76759236111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45955.76759236111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45955.76759236111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45955.76759236111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45955.76759236111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45955.76759236111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45955.76759236111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45955.76759236111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45955.76759236111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45955.76759236111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45955.76759236111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45955.76759236111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45955.76759236111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45955.76759236111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45955.76759236111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45955.76759236111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45955.76759236111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45955.76759236111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45955.76759236111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45955.76759236111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45955.76759236111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45955.76759236111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45955.76759236111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45955.76759236111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45955.76759236111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45955.76759236111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45955.76759236111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45955.76759236111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45955.76759236111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45955.76759236111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45955.76759236111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45955.76759236111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45955.76759236111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45955.76759236111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45955.76759236111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45955.76759236111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45955.76759236111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45955.76759236111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45955.76759236111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45955.76759236111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45955.76759236111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45955.76759236111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45955.76759236111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45955.76759236111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45955.76759236111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45955.76759236111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45955.76759236111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45955.76759236111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45955.76759236111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45955.76759236111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45955.76759236111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45955.76759236111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45955.76759236111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45955.76759236111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45955.76759236111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45955.76759236111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45955.76759236111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45955.76759236111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45955.76759236111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45955.76759236111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45955.76759236111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45955.76759236111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45955.76759236111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45955.76759236111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45955.76759236111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45955.76759236111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45955.76759236111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45955.76759236111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45955.76759236111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45955.76759236111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45955.76759236111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45955.76759236111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45955.76759236111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45955.76759236111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45955.76759236111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45955.76759236111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45955.76759236111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45955.76759236111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45955.76759236111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45955.76759236111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45955.76759236111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45955.76759236111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45955.76759236111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45955.76759236111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45955.76759236111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45955.76759236111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45955.76759236111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45955.76759236111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45955.76759236111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45955.76759236111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45955.76759236111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45955.76759236111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45955.76759236111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45955.76759236111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45955.76759236111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45955.76759236111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45955.76759236111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45955.76759236111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45955.76759236111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45955.76759236111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45955.76759236111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45955.76759236111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45955.76759236111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45955.76759236111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45955.76759236111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45955.76759236111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45955.76759236111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45955.76759236111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45955.76759236111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45955.76759236111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45955.76759236111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45955.76759236111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45955.76759236111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45955.76759236111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45955.76759236111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45955.76759236111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45955.76759236111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45955.76759236111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45955.76759236111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45955.76759236111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45955.76759236111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45955.76759236111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45955.76759236111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45955.76759236111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45955.76759236111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45955.76759236111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45955.76759236111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45955.76759236111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45955.76759236111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45955.76759236111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45955.76759236111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45955.76759236111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45955.76759236111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45955.76759236111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45955.76759236111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45955.76759236111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45955.76759236111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45955.76759236111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45955.76759236111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45955.76759236111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45955.76759236111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45955.76759236111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45955.76759236111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45955.76759236111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45955.76759236111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45955.76759236111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45955.76759236111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45955.76759236111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45955.76759236111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45955.76759236111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45955.76759236111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45955.76759236111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45955.76759236111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45955.76759236111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45955.76759236111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45955.76759236111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45955.76759236111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45955.76759236111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45955.76759236111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45955.76759236111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45955.76759236111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45955.76759236111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45955.76759236111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45955.76759236111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45955.76759236111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45955.76759236111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45955.76759236111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45955.76759236111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45955.76759236111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45955.76759236111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45955.76759236111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45955.76759236111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45955.76759236111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45955.76759236111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45955.76759236111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45955.76759236111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45955.76759236111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45955.76759236111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45955.76759236111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45955.76759236111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45955.76759236111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45955.76759236111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45955.76759236111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45955.76759236111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45955.76759236111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45955.76759236111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45955.76759236111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45955.76759236111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45955.76759236111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45955.76759236111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45955.76759236111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45955.76759236111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45955.76759236111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45955.76759236111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45955.76759236111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45955.76759236111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45955.76759236111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45955.76759236111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45955.76759236111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45955.76759236111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45955.76759236111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45955.76759236111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45955.76759236111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45955.76759236111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45955.76759236111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45955.76759236111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45955.76759236111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45955.76759236111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45955.76759236111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45955.76759236111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45955.76759236111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45955.76759236111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45955.76759236111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45955.76759236111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45955.76759236111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45955.76759236111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45955.76759236111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45955.76759236111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45955.76759236111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45955.76759236111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45955.76759236111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45955.76759236111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45955.76759236111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45955.76759236111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45955.76759236111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45955.76759236111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45955.76759236111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45955.76759236111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45955.76759236111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45955.76759236111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45955.76759236111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45955.76759236111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45955.76759236111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45955.76759236111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45955.76759236111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45955.76759236111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45955.76759236111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45955.76759236111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45955.76759236111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45955.76759236111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45955.76759236111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45955.76759236111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45955.76759236111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45955.76759236111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45955.76759236111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45955.76759236111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45955.76759236111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45955.76759236111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45955.76759236111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45955.76759236111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45955.76759236111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45955.76759236111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45955.76759236111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45955.76759236111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45955.76759236111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45955.76759236111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45955.76759236111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45955.76759236111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45955.76759236111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45955.76759236111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45955.76759236111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45955.76759236111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45955.76759236111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45955.76759236111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45955.76759236111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45955.76759236111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45955.76759236111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45955.76759236111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45955.76759236111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45955.76759236111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45955.76759236111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45955.76759236111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45955.76759236111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45955.76759236111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45955.76759236111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45955.76759236111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45955.76759236111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45955.76759236111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45955.76759236111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45955.76759236111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45955.76759236111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45955.76759236111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45955.76759236111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45955.76759236111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45955.76759236111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45955.76759236111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45955.76759236111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45955.76759236111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45955.76759236111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45955.76759236111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45955.76759236111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45955.76759236111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45955.76759236111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45955.76759236111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45955.76759236111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45955.76759236111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45955.76759236111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45955.76759236111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45955.76759236111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45955.76759236111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45955.76759236111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45955.76759236111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45955.76759236111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45955.76759236111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45955.76759236111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45955.76759236111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45955.76759236111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45955.76759236111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45955.76759236111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45955.76759236111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45955.76759236111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45955.76759236111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45955.76759236111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45955.76759236111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45955.76759236111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45955.76759236111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45955.76759236111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45955.76759236111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45955.76759236111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45955.76759236111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45955.76759236111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45955.76759236111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45955.76759236111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45955.76759236111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45955.76759236111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45955.76759236111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45955.76759236111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45955.76759236111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45955.76759236111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45955.76759236111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45955.76759236111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45955.76759236111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45955.76759236111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45955.76759236111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45955.76759236111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45955.76759236111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45955.76759236111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45955.76759236111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45955.76759236111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45955.76759236111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45955.76759236111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45955.76759236111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45955.76759236111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45955.76759236111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45955.76759236111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45955.76759236111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45955.76759236111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45955.76759236111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45955.76759236111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45955.76759236111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45955.76759236111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45955.76759236111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45955.76759236111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45955.76759236111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45955.76759236111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45955.76759236111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45955.76759236111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45955.76759236111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45955.76759236111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45955.76759236111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45955.76759236111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45955.76759236111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45955.76759236111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45955.76759236111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45955.76759236111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45955.76759236111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45955.76759236111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45955.76759236111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45955.76759236111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45955.76759236111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45955.76759236111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45955.76759236111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45955.76759236111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45955.76759236111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45955.76759236111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45955.76759236111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45955.76759236111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45955.76759236111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45955.76759236111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45955.76759236111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45955.76759236111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45955.76759236111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45955.76759236111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45955.76759236111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45955.76759236111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45955.76759236111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45955.76759236111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45955.76759236111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45955.76759236111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45955.76759236111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45955.76759236111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45955.76759236111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45955.76759236111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45955.76759236111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45955.76759236111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45955.76759236111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45955.76759236111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45955.76759236111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45955.76759236111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45955.76759236111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45955.76759236111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45955.76759236111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2025-10-25T15:26:29Z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